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905" windowWidth="11790" windowHeight="2460" firstSheet="8" activeTab="8"/>
  </bookViews>
  <sheets>
    <sheet name="Форма 1" sheetId="4" state="hidden" r:id="rId1"/>
    <sheet name="Форма 2" sheetId="5" state="hidden" r:id="rId2"/>
    <sheet name="Форма 3" sheetId="6" state="hidden" r:id="rId3"/>
    <sheet name="Форма 4" sheetId="7" state="hidden" r:id="rId4"/>
    <sheet name="Форма 5" sheetId="8" state="hidden" r:id="rId5"/>
    <sheet name="Форма 6" sheetId="10" state="hidden" r:id="rId6"/>
    <sheet name="Форма 7" sheetId="9" state="hidden" r:id="rId7"/>
    <sheet name="Форма 8 (шаблон)" sheetId="19" state="hidden" r:id="rId8"/>
    <sheet name="Форма 8" sheetId="11" r:id="rId9"/>
    <sheet name="Форма 9" sheetId="12" r:id="rId10"/>
    <sheet name="Форма 10" sheetId="13" r:id="rId11"/>
    <sheet name="Форма 11" sheetId="14" state="hidden" r:id="rId12"/>
    <sheet name="Форма 12" sheetId="15" state="hidden" r:id="rId13"/>
    <sheet name="Форма 13" sheetId="16" state="hidden" r:id="rId14"/>
    <sheet name="Форма 14" sheetId="17" state="hidden" r:id="rId15"/>
    <sheet name="Форма 15" sheetId="18" state="hidden" r:id="rId16"/>
  </sheets>
  <externalReferences>
    <externalReference r:id="rId17"/>
    <externalReference r:id="rId18"/>
    <externalReference r:id="rId19"/>
    <externalReference r:id="rId20"/>
    <externalReference r:id="rId21"/>
    <externalReference r:id="rId22"/>
    <externalReference r:id="rId23"/>
  </externalReferences>
  <definedNames>
    <definedName name="flagSum_List02_2">'Форма 8'!$H$12:$H$22</definedName>
    <definedName name="kind_of_fuels">[1]TEHSHEET!$M$2:$M$29</definedName>
    <definedName name="kind_of_purchase_method">[1]TEHSHEET!$O$2:$O$4</definedName>
    <definedName name="List02_p1">'Форма 8'!$G$7</definedName>
    <definedName name="List02_p3">'Форма 8'!$G$9</definedName>
    <definedName name="org">[1]Титульный!$F$17</definedName>
    <definedName name="_xlnm.Print_Area" localSheetId="10">'Форма 10'!$A$1:$E$117</definedName>
  </definedNames>
  <calcPr calcId="162913"/>
</workbook>
</file>

<file path=xl/calcChain.xml><?xml version="1.0" encoding="utf-8"?>
<calcChain xmlns="http://schemas.openxmlformats.org/spreadsheetml/2006/main">
  <c r="D113" i="13" l="1"/>
  <c r="D111" i="13"/>
  <c r="D112" i="13"/>
  <c r="D114" i="13" l="1"/>
  <c r="Q93" i="11" l="1"/>
  <c r="Q92" i="11"/>
  <c r="L97" i="11" l="1"/>
  <c r="L93" i="11"/>
  <c r="L92" i="11"/>
  <c r="L87" i="11"/>
  <c r="L88" i="11"/>
  <c r="L85" i="11"/>
  <c r="G97" i="11"/>
  <c r="G98" i="11"/>
  <c r="G94" i="11" l="1"/>
  <c r="G93" i="11"/>
  <c r="G92" i="11"/>
  <c r="G77" i="11" l="1"/>
  <c r="G76" i="11" l="1"/>
  <c r="L76" i="11"/>
  <c r="G55" i="11" l="1"/>
  <c r="G73" i="11"/>
  <c r="L73" i="11"/>
  <c r="L55" i="11"/>
  <c r="Q73" i="11"/>
  <c r="G28" i="11" l="1"/>
  <c r="L28" i="11"/>
  <c r="Q28" i="11"/>
  <c r="Q71" i="11"/>
  <c r="L71" i="11"/>
  <c r="G71" i="11"/>
  <c r="Q31" i="11"/>
  <c r="Q29" i="11" s="1"/>
  <c r="Q30" i="11"/>
  <c r="L31" i="11"/>
  <c r="L30" i="11"/>
  <c r="G31" i="11"/>
  <c r="G29" i="11" s="1"/>
  <c r="G30" i="11"/>
  <c r="L29" i="11"/>
  <c r="G20" i="11" l="1"/>
  <c r="G15" i="11"/>
  <c r="L25" i="11"/>
  <c r="G25" i="11"/>
  <c r="G24" i="11" s="1"/>
  <c r="G42" i="11" l="1"/>
  <c r="G9" i="11" s="1"/>
  <c r="Q35" i="11"/>
  <c r="L35" i="11"/>
  <c r="G34" i="11"/>
  <c r="L42" i="11" l="1"/>
  <c r="L9" i="11" s="1"/>
  <c r="Q42" i="11"/>
  <c r="Q9" i="11" s="1"/>
  <c r="L37" i="11"/>
  <c r="L34" i="11"/>
  <c r="L24" i="11"/>
  <c r="Q37" i="11"/>
  <c r="Q34" i="11"/>
  <c r="G37" i="11"/>
  <c r="Q24" i="11"/>
  <c r="Q87" i="11" l="1"/>
  <c r="Q98" i="11" s="1"/>
  <c r="N22" i="11"/>
  <c r="N21" i="11"/>
  <c r="Q18" i="11"/>
  <c r="N20" i="11"/>
  <c r="N19" i="11"/>
  <c r="N18" i="11"/>
  <c r="N17" i="11"/>
  <c r="N16" i="11"/>
  <c r="N15" i="11"/>
  <c r="N14" i="11"/>
  <c r="N13" i="11"/>
  <c r="N12" i="11"/>
  <c r="I22" i="11"/>
  <c r="I21" i="11"/>
  <c r="I20" i="11"/>
  <c r="I19" i="11"/>
  <c r="I18" i="11"/>
  <c r="I17" i="11"/>
  <c r="I16" i="11"/>
  <c r="I15" i="11"/>
  <c r="I14" i="11"/>
  <c r="I13" i="11"/>
  <c r="I12" i="11"/>
  <c r="G87" i="11"/>
  <c r="D22" i="11"/>
  <c r="D21" i="11"/>
  <c r="D20" i="11"/>
  <c r="D19" i="11"/>
  <c r="D18" i="11"/>
  <c r="D17" i="11"/>
  <c r="D16" i="11"/>
  <c r="D15" i="11"/>
  <c r="D14" i="11"/>
  <c r="D13" i="11"/>
  <c r="D12" i="11"/>
  <c r="L18" i="11" l="1"/>
  <c r="Q13" i="11"/>
  <c r="B54" i="13"/>
</calcChain>
</file>

<file path=xl/sharedStrings.xml><?xml version="1.0" encoding="utf-8"?>
<sst xmlns="http://schemas.openxmlformats.org/spreadsheetml/2006/main" count="1258" uniqueCount="472">
  <si>
    <t>Фирменное наименование юридического лица (согласно уставу регулируемой организации)</t>
  </si>
  <si>
    <t>Фамилия, имя и отчество (при наличии) руководителя регулируемой организации</t>
  </si>
  <si>
    <t>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</si>
  <si>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Почтовый адрес регулируемой организации</t>
  </si>
  <si>
    <t>Адрес фактического местонахождения органов управления регулируемой организации</t>
  </si>
  <si>
    <t>Контактные телефоны</t>
  </si>
  <si>
    <t>Официальный сайт регулируемой организации в информационно-телекоммуникационной сети "Интернет" (при наличии)</t>
  </si>
  <si>
    <t>Адрес электронной почты регулируемой организации (при наличии)</t>
  </si>
  <si>
    <t>Режим работы регулируемой организации, в том числе абонентских отделов, сбытовых подразделений и диспетчерских служб</t>
  </si>
  <si>
    <t>Вид регулируемой деятельности</t>
  </si>
  <si>
    <t>Протяженность магистральных сетей (в однотрубном исчислении) (километров)</t>
  </si>
  <si>
    <t>Протяженность разводящих сетей (в однотрубном исчислении) (километров)</t>
  </si>
  <si>
    <t>Количество теплоэлектростанций с указанием их установленной электрической и тепловой мощности (штук)</t>
  </si>
  <si>
    <t>Количество тепловых станций с указанием их установленной тепловой мощности (штук)</t>
  </si>
  <si>
    <t>Количество котельных с указанием их установленной тепловой мощности (штук)</t>
  </si>
  <si>
    <t>Количество центральных тепловых пунктов (штук)</t>
  </si>
  <si>
    <t>Наименование органа исполнительной власти субъекта Российской Федерации в области государственного регулирования цен (тарифов) (далее - орган регулирования), принявшего решение об утверждении тарифа на тепловую энергию (мощность)</t>
  </si>
  <si>
    <t>Реквизиты (дата, номер) решения об утверждении тарифа на тепловую энергию (мощность)</t>
  </si>
  <si>
    <t>Величина установленного тарифа на тепловую энергию (мощность)</t>
  </si>
  <si>
    <t>Срок действия установленного тарифа на тепловую энергию (мощность)</t>
  </si>
  <si>
    <t>Источник официального опубликования решения об установлении тарифа на тепловую энергию (мощность)</t>
  </si>
  <si>
    <t>Форма 2. Информация о тарифах на тепловую энергию (мощность)*(2)</t>
  </si>
  <si>
    <t>*(2) Заполняется на основании решения органа регулирования об установлении тарифов по регулируемому виду деятельности.</t>
  </si>
  <si>
    <t>Наименование органа регулирования, принявшего решение об утверждении тарифа на теплоноситель, поставляемый теплоснабжающими организациями потребителям, другим теплоснабжающим организациям</t>
  </si>
  <si>
    <t>Реквизиты (дата, номер) решения об утверждении тарифа на теплоноситель, поставляемый теплоснабжающими организациями потребителям, другим теплоснабжающим организациям</t>
  </si>
  <si>
    <t>Величина установленного тарифа на теплоноситель, поставляемый теплоснабжающими организациями потребителям, другим теплоснабжающим организациям</t>
  </si>
  <si>
    <t>Срок действия установленного тарифа на теплоноситель, поставляемый теплоснабжающими организациями потребителям, другим теплоснабжающим организациям</t>
  </si>
  <si>
    <t>Источник официального опубликования решения об установлении тарифа на теплоноситель, поставляемый теплоснабжающими организациями потребителям, другим теплоснабжающим организациям</t>
  </si>
  <si>
    <t>Форма 3. Информация о тарифах на теплоноситель, поставляемый теплоснабжающими организациями потребителям, другим теплоснабжающим организациям*(3)</t>
  </si>
  <si>
    <t>*(3) Заполняется на основании решения органа регулирования об установлении тарифов по регулируемому виду деятельности.</t>
  </si>
  <si>
    <t>Наименование органа регулирования, принявшего решение об утверждении тарифа на услуги по передаче тепловой энергии, теплоносителя</t>
  </si>
  <si>
    <t>Реквизиты (дата, номер) решения об утверждении тарифа на услуги по передаче тепловой энергии, теплоносителя</t>
  </si>
  <si>
    <t>Величина установленного тарифа на услуги по передаче тепловой энергии, теплоносителя</t>
  </si>
  <si>
    <t>Срок действия установленного тарифа на услуги по передаче тепловой энергии, теплоносителя</t>
  </si>
  <si>
    <t>Источник официального опубликования решения об установлении тарифа на услуги по передаче тепловой энергии, теплоносителя</t>
  </si>
  <si>
    <t>Форма 4. Информация о тарифах на услуги по передаче тепловой энергии, теплоносителя*(4)</t>
  </si>
  <si>
    <t>*(4) Заполняется на основании решения органа регулирования об установлении тарифов по регулируемому виду деятельности.</t>
  </si>
  <si>
    <t>Наименование органа регулирования, принявшего решение об утверждении платы за услуги по поддержанию резервной тепловой мощности при отсутствии потребления тепловой энергии</t>
  </si>
  <si>
    <t>Реквизиты (дата, номер) решения об утверждении платы за услуги по поддержанию резервной тепловой мощности при отсутствии потребления тепловой энергии</t>
  </si>
  <si>
    <t>Величина утвержденной платы за услуги по поддержанию резервной тепловой мощности при отсутствии потребления тепловой энергии</t>
  </si>
  <si>
    <t>Срок действия утвержденной платы за услуги по поддержанию резервной тепловой мощности при отсутствии потребления тепловой энергии</t>
  </si>
  <si>
    <t>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t>
  </si>
  <si>
    <t>Форма 5. Информация об утвержденной плате за услуги по поддержанию резервной тепловой мощности при отсутствии потребления тепловой энергии*(5)</t>
  </si>
  <si>
    <t>*(5) Заполняется на основании решения органа регулирования об установлении тарифов по регулируемому виду деятельности.</t>
  </si>
  <si>
    <t>Наименование органа регулирования, принявшего решение об утверждении тарифа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t>
  </si>
  <si>
    <t>Реквизиты (дата, номер) решения об утверждении тарифа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t>
  </si>
  <si>
    <t>Величина установленного тарифа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t>
  </si>
  <si>
    <t>Срок действия установленного тарифа на горячую воду, поставляемую теплоснабжающими организациями потребителям, другим теплоснабжащим организациям с использованием открытых систем теплоснабжения (горячего водоснабжения)</t>
  </si>
  <si>
    <t>Источник официального опубликования решения об утверждении тарифа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t>
  </si>
  <si>
    <t>Форма 6. Информация о тарифах на подключение (технологическое присоединение) к системе теплоснабжения*(6)</t>
  </si>
  <si>
    <t>Наименование органа регулирования,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</si>
  <si>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</si>
  <si>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Величина установленного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</si>
  <si>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</si>
  <si>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</si>
  <si>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Форма 7. Информация о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водоснабжения)*(7)</t>
  </si>
  <si>
    <t>*(7) Заполняется на основании решения органа регулирования об установлении тарифов по регулируемому виду деятельности.</t>
  </si>
  <si>
    <t>Форма 8. Информация об основных показателях финансово-хозяйственной деятельности регулируемой организации</t>
  </si>
  <si>
    <t xml:space="preserve"> 1) Выручка от регулируемой деятельности (тыс. рублей) с разбивкой по видам деятельности</t>
  </si>
  <si>
    <t xml:space="preserve"> 2) Себестоимость производимых товаров (оказываемых услуг) по регулируемому виду деятельности (тыс. рублей), включая:</t>
  </si>
  <si>
    <t xml:space="preserve"> а) расходы на покупаемую тепловую энергию (мощность), теплоноситель;</t>
  </si>
  <si>
    <t xml:space="preserve"> б) расходы на топливо с указанием по каждому виду топлива стоимости (за единицу объема), объема и способа его приобретения, стоимости его доставки;</t>
  </si>
  <si>
    <t xml:space="preserve"> г) расходы на приобретение холодной воды, используемой в технологическом процессе;</t>
  </si>
  <si>
    <t xml:space="preserve"> д) расходы на химические peaгенты, используемые в технологическом процессе;</t>
  </si>
  <si>
    <t xml:space="preserve"> е) расходы на оплату труда и отчисления на социальные нужды основного производственного персонала;</t>
  </si>
  <si>
    <t xml:space="preserve"> ж) расходы на оплату труда и отчисления на социальные нужды административно-управленческого персонала;</t>
  </si>
  <si>
    <t xml:space="preserve"> з) расходы на амортизацию основных производственных средств;</t>
  </si>
  <si>
    <t xml:space="preserve"> и) расходы на аренду имущества, используемого для осуществления регулируемого вида деятельности;</t>
  </si>
  <si>
    <t xml:space="preserve"> к) общепроизводственные расходы, в том числе отнесенные к ним расходы на текущий и капитальный ремонт;</t>
  </si>
  <si>
    <t xml:space="preserve"> л) общехозяйственные расходы, в том числе отнесенные к ним расходы на текущий и капитальный ремонт;</t>
  </si>
  <si>
    <t xml:space="preserve"> м) расходы на капитальный и текущий ремонт основных производственных средств (в том числе 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</si>
  <si>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 xml:space="preserve"> н) прочие расходы, которые подлежат отнесению на регулируемые виды деятельности в соответствии с законодательством Российской Федерации;</t>
  </si>
  <si>
    <t xml:space="preserve"> 3) чистая прибыль, полученная от регулируемого вида деятельности, с указанием размера ее расходования на финансирование мероприятий, предусмотренных инвестиционной программой регулируемой организации (тыс. рублей)</t>
  </si>
  <si>
    <t xml:space="preserve"> 4) сведения об изменении стоимости основных фондов, в том числе за счет ввода в эксплуатацию вывода из эксплуатации), их переоценки (тыс. рублей)</t>
  </si>
  <si>
    <t xml:space="preserve"> 5) валовая прибыль (убытки) от реализации товаров и оказания услуг по регулируемому виду деятельности (тыс. рублей)</t>
  </si>
  <si>
    <t xml:space="preserve"> 6) годовая бухгалтерская отчетность, включая бухгалтерский баланс и приложения к нему (раскрывается регулируемой организацией, выручка от peгулируемой деятельности которой превышает 80 процентов совокупной выручки за отчетный год)*</t>
  </si>
  <si>
    <t xml:space="preserve"> 7) 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 (Гкал/ч)</t>
  </si>
  <si>
    <t xml:space="preserve"> 8) тепловая нагрузка по договорам заключенным в рамках осуществления регулируемых видов деятельности (Гкал/ч)</t>
  </si>
  <si>
    <t xml:space="preserve"> 9) объем вырабатываемой peгулируемой организацией тепловой энергии в рамках осуществления регулируемых видов деятельности (тыс. Гкал)</t>
  </si>
  <si>
    <t xml:space="preserve"> 10) объем приобретаемой peгулируемой организацией тепловой энергии в рамках осуществления регулируемых видов деятельности (тыс. Гкал)</t>
  </si>
  <si>
    <t xml:space="preserve"> 11) объем тепловой энергии, отпускаемой потребителям, по договорам, заключенным в рамках осуществления регулируемых видов деятельности, в том числе определенном по приборам учета и расчетным путем (нормативам потребления коммунальных услуг) (тыс. Гкал)</t>
  </si>
  <si>
    <t xml:space="preserve"> 12) нормативы технологических потерь при передаче тепловой энергии, теплоносителя по тепловым сетям, утвержденные уполномоченным органом (Ккал/ч.мес.)</t>
  </si>
  <si>
    <t xml:space="preserve"> 13) фактический объем потерь при передаче тепловой энергии (тыс. Гкал)</t>
  </si>
  <si>
    <t xml:space="preserve"> 14) среднесписочная численность основного производственного персонала (человек)</t>
  </si>
  <si>
    <t xml:space="preserve"> 15) среднесписочная численность административно-управленческого персонала (человек)</t>
  </si>
  <si>
    <t xml:space="preserve"> 16) удельный расход условного топлива на единицу тепловой энергии, отпускаемой в тепловую сеть, с разбивкой по источникам тепловой энергии, используемым для осуществления регулируемых видов деятельности (кг у. т./Гкал)</t>
  </si>
  <si>
    <t xml:space="preserve"> 18) 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 (куб. м/Гкал)</t>
  </si>
  <si>
    <t>Форма 9. Информация об основных потребительских характеристиках регулируемых товаров и услуг регулируемых организаций и их соответствии установленным требованиям</t>
  </si>
  <si>
    <t>Количество аварий на тепловых сетях (единиц на километр)</t>
  </si>
  <si>
    <t>Количество аварий на источниках тепловой энергии (единиц на источник)</t>
  </si>
  <si>
    <t>Показатели надежности и качества, установленные в соответствии с законодательством Российской Федерации</t>
  </si>
  <si>
    <t>Доля числа исполненных в срок договоров о подключении (технологическом присоединении)</t>
  </si>
  <si>
    <t>Средняя продолжительность рассмотрения заявок на подключение (технологическое присоединение) (дней)</t>
  </si>
  <si>
    <t>Вывод источников тепловой энергии, тепловых сетей из эксплуатации (с указанием такого источника или тепловой сети и даты вывода из эксплуатации)**</t>
  </si>
  <si>
    <t>Основания приостановления, ограничения и прекращения режима потребления тепловой энергии в случаях, предусмотренных пунктами 70 и 76 Правил организации теплоснабжения в Российской Федерации, утвержденных постановлением Правительства Российской Федерации от 8 августа 2012 г. N 808 "Об организации теплоснабжения в Российской Федерации и о внесении изменений в некоторые акты Правительства Российской Федерации"*** (Собрание законодательства Российской Федерации, 2012, N 34, ст. 4734; 2016, N 2, ст. 403; N 22, ст. 3228; N 29, ст. 4837; N 49, ст. 6906; 2017, N 8, ст. 1230)</t>
  </si>
  <si>
    <t>** - заполняется нарастающим итогом</t>
  </si>
  <si>
    <t>Форма 10. Информация об инвестиционных программах регулируемой организации и отчетах об их реализации</t>
  </si>
  <si>
    <t>Наименование инвестиционной программы</t>
  </si>
  <si>
    <t>Дата утверждения инвестиционной программы</t>
  </si>
  <si>
    <t>Цели инвестиционной программы</t>
  </si>
  <si>
    <t>Наименование органа исполнительной власти субъекта Российской Федерации, утвердившего инвестиционную программу (органа местного самоуправления в случае передачи полномочий)</t>
  </si>
  <si>
    <t>Наименование органа местного самоуправления, согласовавшего инвестиционную программу</t>
  </si>
  <si>
    <t>Сроки начала и окончания реализации инвестиционной программы</t>
  </si>
  <si>
    <t>Потребности в финансовых средствах, необходимых для реализации инвестиционной программы</t>
  </si>
  <si>
    <t>Наименование мероприятия</t>
  </si>
  <si>
    <t>Источник финансирования</t>
  </si>
  <si>
    <t>Показатели эффективности реализации инвестиционной программы</t>
  </si>
  <si>
    <t>Наименование показателей</t>
  </si>
  <si>
    <t>Плановые значения целевых показателей инвестиционной программы</t>
  </si>
  <si>
    <t>Информация об использовании инвестиционных средств за отчетный год</t>
  </si>
  <si>
    <t>Квартал</t>
  </si>
  <si>
    <t>Источник финансирования инвестиционной программы</t>
  </si>
  <si>
    <t>Внесение изменений в инвестиционную программу</t>
  </si>
  <si>
    <t>Дата внесения изменений</t>
  </si>
  <si>
    <t>Внесенные изменения</t>
  </si>
  <si>
    <t>Форма 11. Информация о наличии (отсутствии) технической возможности подключения (технологического присоединения) к системе теплоснабжения, а также о регистрации и ходе реализации заявок на подключение (технологическое присоединение) к системе теплоснабжения*(8)</t>
  </si>
  <si>
    <t>Количество поданных заявок о подключении (технологическом присоединении) к системе теплоснабжения в течение квартала</t>
  </si>
  <si>
    <t>Количество исполненных заявок о подключении (технологическом присоединении) системе теплоснабжения в течение квартала</t>
  </si>
  <si>
    <t>Количество заявок на подключение (технологическое присоединение) к системе теплоснабжения, по которым принято решение об отказе в подключении (технологическом присоединении) (с указанием причин) в течение квартала</t>
  </si>
  <si>
    <t>Резерв мощности системы теплоснабжения в течение квартала</t>
  </si>
  <si>
    <t>*(8) При использовании регулируемой организацией нескольких централизованных систем теплоснабжения, в части сведений о резерве мощности таких систем форма заполняется в отношении каждой централизованной системы теплоснабжения.</t>
  </si>
  <si>
    <t>Форма 12. Информация об условиях, на которых осуществляется поставка регулируемых товаров и (или) oказание регулируемых услуг*(9)</t>
  </si>
  <si>
    <t>Информация об условиях, на которых осуществляется поставка товаров (оказание услуг) содержит сведения об условиях публичных договоров поставок регулируемых товаров (оказания регулируемых услуг), а также сведения о договорах, заключенных в соответствии с частями 2.1 и 2.2 статьи 8 Федерального закона "О теплоснабжении" (Собрание законодательства Российской Федерации Собрание законодательства Российской Федерации, 2010, N 31, ст. 4159; 2011, N 23, ст. 3263, N 50, ст. 7359; 2012, N 53, ст. 7616, 7643; 2013, N 19, ст. 2330; 2014, N 30, ст. 4218; N 42, ст. 5615; N 49 (часть VI), ст. 6913) (Докипедия: Приказ Федеральной антимонопольной службы РФ от 14 июля 2017 г. N 930/17 "Об утверждении единых форм раскрытия информации теплоснабжающими и теплосетевыми организациями")</t>
  </si>
  <si>
    <t>*(9) Указывается информация только об объемах тепловой энергии (мощности), теплоносителя, отпускаемых по ценам, определенным соглашением сторон; информация о цене такого договора не раскрывается.</t>
  </si>
  <si>
    <t>Форма 13. Информация о порядке выполнения технологических, технических и других мероприятий, связанных с подключением к подключением (технологическим присоединением) к системе теплоснабжения</t>
  </si>
  <si>
    <t>Форма заявки на подключение (технологическое присоединение) к системе теплоснабжения</t>
  </si>
  <si>
    <t>Перечень документов и сведений, представляемых одновременно с заявкой на подключение (технологическое присоединение) к системе теплоснабжения</t>
  </si>
  <si>
    <t>Реквизиты нормативного правового акта, регламентирующего порядок действий заявителя и регулируемой организации при подаче, приеме, обработке заявки на подключение (технологическое присоединение) к системе теплоснабжения, принятии решения и уведомлении о принятом решении</t>
  </si>
  <si>
    <t>Телефоны и адреса службы, ответственной за прием и обработку заявок на подключение (технологическое присоединение) к системе теплоснабжения (Докипедия: Приказ Федеральной антимонопольной службы РФ от 14 июля 2017 г. N 930/17 "Об утверждении единых форм раскрытия информации теплоснабжающими и теплосетевыми организациями")</t>
  </si>
  <si>
    <t>Форма 14.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</si>
  <si>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</si>
  <si>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Место размещения положения о закупках регулируемой организации</t>
  </si>
  <si>
    <t>Планирование конкурсных процедур и результаты их проведения</t>
  </si>
  <si>
    <t>Форма 15. Информация о предложении регулируемой организации об установлении цен (тарифов) в сфере теплоснабжения на очередной расчетный период регулирования</t>
  </si>
  <si>
    <t>Предлагаемый метод регулирования</t>
  </si>
  <si>
    <t>Расчетная величина тарифов</t>
  </si>
  <si>
    <t>Срок действия тарифов</t>
  </si>
  <si>
    <t>Сведения о долгосрочных параметрах регулирования (в случае если их установление предусмотрено выбранным методом регулирования)</t>
  </si>
  <si>
    <t>Сведения о необходимой валовой выручке на соответствующий период, в том числе с разбивкой по годам</t>
  </si>
  <si>
    <t>Годовой объем полезного отпуска тепловой энергии (теплоносителя)</t>
  </si>
  <si>
    <t>Размер экономически обоснованны); расходов, не учтенных при регулировании тарифов в предыдущий период регулирования (при их наличии), определенном в соответствии с законодательством Российской Федерации</t>
  </si>
  <si>
    <t>Форма 1. Общая информация о регулируемой организации*(1)</t>
  </si>
  <si>
    <t xml:space="preserve"> в) расходы на покупаемую электрическую энергию (мощность), используемую в технологическом процессе (с указанием средневзвешенной стоимости 1 кВт*ч), и объем приобретения электрической энергии;</t>
  </si>
  <si>
    <t xml:space="preserve"> 17) 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 (кВт*ч/Гкал)</t>
  </si>
  <si>
    <t>Фактические значения целевых показателей инвестиционной программы</t>
  </si>
  <si>
    <t>*(1) Заполняется на основании правоустанавливающих документов регулируемой организации.</t>
  </si>
  <si>
    <t>*(6) Заполняется на основании решения органа регулирования об установлении тарифов по регулируемому виду деятельности.</t>
  </si>
  <si>
    <t>* При заполнении пункта 6 указывается ссылка на официальном сайте регулируемой организации в информационно-телекоммуникационной сети "Интернет" на годовую бухгалтерскую отчетность, включая бухгалтерский баланс и приложения к нему.</t>
  </si>
  <si>
    <t>*** - заполняется в отношении каждого потребителя, в отношении которого введен режим приостановления, ограничения, прекращения потребления тепловой энергии с указанием оснований.</t>
  </si>
  <si>
    <t>Переключение потребителей котельной Профсоюзная, 25 на централизованное теплоснабжение (реализация)</t>
  </si>
  <si>
    <t>Реконструкция трубопровода Ду-700мм от ТК-1 до ТК-2, замена сальниковых компенсаторов на сильфонные на участке от ТК-6 до ТК-8 (КСПУ)</t>
  </si>
  <si>
    <t>Выполнить систему АВР на ПЭН и СЭН КСПУ</t>
  </si>
  <si>
    <t>Замена скребковых питатетелей котлов № 1,2,5 на шнековые питатели, отм. 12.00</t>
  </si>
  <si>
    <t>Перевод подпитки тепловой сети на собственный водозабор</t>
  </si>
  <si>
    <t>Установка ЧРП на насосные агрегаты в багерной насосной КСПУ</t>
  </si>
  <si>
    <t>Реконструкция оперативного питания устройств релейной защиты КРУ - 6кВт и РУСН - 0,4 кВ (КСПУ)</t>
  </si>
  <si>
    <t>Техническое перевооружение ПСВ-4, 5, 6 на КСПУ (СМР)</t>
  </si>
  <si>
    <t>Устройство системы очистки поверхностей нагрева и консервации котлов КСПУ (СМР)</t>
  </si>
  <si>
    <t>Устройство молниезащиты МБ-700 №1,2 и трудопроводов обвязки КСПУ (СМР)</t>
  </si>
  <si>
    <t>Реконструкция пульпопроводов с устройством шандор (каналы, трубы, пульпоприёмный бункер) (ПИР)</t>
  </si>
  <si>
    <t>Замена вакуумного выключателя 1 шт.</t>
  </si>
  <si>
    <t>Техническое перевооружение оборудования котельной 1-я Московская, 1</t>
  </si>
  <si>
    <t>Техническое перевооружение оборудования котельной завода "Стройдеталь"</t>
  </si>
  <si>
    <t>Техническое перевооружение оборудования котельной по ул.Вьюжная, 2</t>
  </si>
  <si>
    <t>Техническое перевооружение оборудования котельной по ул.Баррикад, 159</t>
  </si>
  <si>
    <t>Техническое перевооружение оборудования котельной по ул.Напольная, 90</t>
  </si>
  <si>
    <t>Техническое перевооружение оборудования котельной ИЗО</t>
  </si>
  <si>
    <t>Техническое перевооружение оборудования котельной ДИБ</t>
  </si>
  <si>
    <t>Выполнение ПИР по обеспечению воднохимического режима источников с нагрузкой &gt; 3Гкал</t>
  </si>
  <si>
    <t>Погашение кредитов (займов), привлеченных для финансирования мероприятия: Восстановление котлоагрегата ст. №3</t>
  </si>
  <si>
    <t>Погашение кредитов (займов), привлеченных для финансирования мероприятия: Монтаж рыбозащитного устройства технического водозабора</t>
  </si>
  <si>
    <t>Погашение кредитов (займов), привлеченных для финансирования мероприятия: Мероприятия по расширению угольного склада</t>
  </si>
  <si>
    <t>Погашение кредитов (займов), привлеченных для финансирования мероприятия: Реконструкция трубопроводов от котельной СПУ</t>
  </si>
  <si>
    <t>Погашение кредитов (займов), привлеченных для финансирования мероприятия: Реконструкция котельной по ул. Ленская, 6</t>
  </si>
  <si>
    <t>Погашение кредитов (займов), привлеченных для финансирования мероприятия: Строительство тепловой сети от котельной по ул. Щедрина, 18 до ТК-0 котельной завода «Сварщик»</t>
  </si>
  <si>
    <t>Монтаж золоулавливающей установки (ПИР) (СМР)</t>
  </si>
  <si>
    <t>Приобретение  тары  разъёмной раскрывающейся типа ТРС-02 (4 шт.)</t>
  </si>
  <si>
    <t>Приобретение вышки-туры марки ВМА-900/9</t>
  </si>
  <si>
    <t>Приобретение бульдозера Б-10</t>
  </si>
  <si>
    <t>Приобретение ультразвукового дефектоскопа А1214 EXPERT (с комплектом преобразователей)</t>
  </si>
  <si>
    <t>Приобретение миниатюрного ультразвукового дефектоскопа А1211 Mini (с комплектом преобразователей)</t>
  </si>
  <si>
    <t>Приобретение газоанализатора ГАНК</t>
  </si>
  <si>
    <t>Приобретение низкорамного прицепа модели 9835-20 для перевозки малогабаритной, малотоннажной техники</t>
  </si>
  <si>
    <t>Приобретение бортового фургона ГАЗ-33081 "Садко" с краном-манипулятором</t>
  </si>
  <si>
    <t>Приобретение экскаватора-погрузчика с гидромолотом и квикаплером (2 шт.)</t>
  </si>
  <si>
    <t>Приобретение сварочных инверторов (4 шт.)</t>
  </si>
  <si>
    <t>Приобретение сварочного трансформатора на диз.топливе</t>
  </si>
  <si>
    <t>Приобретение перфоратора</t>
  </si>
  <si>
    <t>Приобретение окрасочного агрегата</t>
  </si>
  <si>
    <t>Строительство тепловой сети и монтаж центрального теплового пункта для закрытия котельной Школа 45 (ПИР)</t>
  </si>
  <si>
    <t>ИТОГО</t>
  </si>
  <si>
    <t xml:space="preserve">Прибыль </t>
  </si>
  <si>
    <t>Потребность в финансовых средствах на 2017год, тыс. руб.</t>
  </si>
  <si>
    <t>Амортизация</t>
  </si>
  <si>
    <t>1-4 кв.</t>
  </si>
  <si>
    <t>Количество прекращений подачи тепловой энергии, теплоносителя
в результате технологических нарушений на тепловых сетях
на 1 км тепловых сетей</t>
  </si>
  <si>
    <t>Количество прекращений подачи тепловой энергии, теплоносителя
в результате технологических нарушений на источниках тепловой энергии на 1 Гкал/час установленной мощности</t>
  </si>
  <si>
    <t>Удельный расход топлива
на производство единицы тепловой энергии, отпускаемой с коллекторов источников тепловой энергии</t>
  </si>
  <si>
    <t>Отношение величины
технологических потерь тепловой энергии, теплоносителя
к материальной характеристике тепловой сети</t>
  </si>
  <si>
    <t>Величина технологических потерь при передаче тепловой энергии, теплоносителя по тепловым сетям</t>
  </si>
  <si>
    <t>КСПУ</t>
  </si>
  <si>
    <t>УТ</t>
  </si>
  <si>
    <t>Сторонние источники</t>
  </si>
  <si>
    <t>Показатели надежности</t>
  </si>
  <si>
    <t>Показатели энергетической эффективности</t>
  </si>
  <si>
    <t xml:space="preserve"> - </t>
  </si>
  <si>
    <t>2017 год</t>
  </si>
  <si>
    <t>Администрация г. Иркутска</t>
  </si>
  <si>
    <t>Министерство жилищной политики, энергетики и транспорта Иркутской области</t>
  </si>
  <si>
    <t>Инвестиционная программа ЗАО "Байкалэнерго", осуществляющего регулируемый вид деятельности в сфере теплоснабжения на территории Иркутской области (г. Иркутск), на 2016-2017 годы</t>
  </si>
  <si>
    <t>Реализация мероприятий для повышения надежности и эффективности теплоснабжения потребителей</t>
  </si>
  <si>
    <t>Скорректирован перечень инвестиционныйх проектов в пределах общего лимита по программе</t>
  </si>
  <si>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</si>
  <si>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</si>
  <si>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</si>
  <si>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</si>
  <si>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</si>
  <si>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</si>
  <si>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</si>
  <si>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</si>
  <si>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</si>
  <si>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</si>
  <si>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1.1</t>
  </si>
  <si>
    <t>Выручка от реализации теплоэнергии и теплоносителя</t>
  </si>
  <si>
    <t xml:space="preserve">Себестоимость производимых товаров (оказываемых услуг) по регулируемому виду деятельности, включая: </t>
  </si>
  <si>
    <t>2.1</t>
  </si>
  <si>
    <t>Расходы на покупаемую тепловую энергию (мощность), теплоноситель</t>
  </si>
  <si>
    <t>2.2</t>
  </si>
  <si>
    <t>Расходы на топливо</t>
  </si>
  <si>
    <t>2.2.0</t>
  </si>
  <si>
    <t>2.2.1</t>
  </si>
  <si>
    <t>уголь бурый</t>
  </si>
  <si>
    <t>x</t>
  </si>
  <si>
    <t>p</t>
  </si>
  <si>
    <t>Объем</t>
  </si>
  <si>
    <t>тонны</t>
  </si>
  <si>
    <t>Стоимость за единицу объема</t>
  </si>
  <si>
    <t>Стоимость доставки</t>
  </si>
  <si>
    <t>Способ приобретения</t>
  </si>
  <si>
    <t>торги/аукционы</t>
  </si>
  <si>
    <t>2.2.2</t>
  </si>
  <si>
    <t>мазут</t>
  </si>
  <si>
    <t>2.3</t>
  </si>
  <si>
    <t>Расходы на покупаемую электрическую энергию (мощность), используемую в технологическом процессе</t>
  </si>
  <si>
    <t>2.3.1</t>
  </si>
  <si>
    <t>Средневзвешенная стоимость 1 кВт.ч (с учетом мощности)</t>
  </si>
  <si>
    <t>руб</t>
  </si>
  <si>
    <t>2.3.2</t>
  </si>
  <si>
    <t>Объем приобретенной электрической энергии</t>
  </si>
  <si>
    <t>тыс кВт.ч</t>
  </si>
  <si>
    <t>2.4</t>
  </si>
  <si>
    <t>Расходы на приобретение холодной воды, используемой в технологическом процессе</t>
  </si>
  <si>
    <t>2.5</t>
  </si>
  <si>
    <t>Расходы на хим.реагенты, используемые в технологическом процессе</t>
  </si>
  <si>
    <t>2.6</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</si>
  <si>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</si>
  <si>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</si>
  <si>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</si>
  <si>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</si>
  <si>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</si>
  <si>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</si>
  <si>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</si>
  <si>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</si>
  <si>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</si>
  <si>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</si>
  <si>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</si>
  <si>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</si>
  <si>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</si>
  <si>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2.12.1</t>
  </si>
  <si>
    <t>Расходы на текущий ремонт</t>
  </si>
  <si>
    <t>2.12.2</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</si>
  <si>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</si>
  <si>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</si>
  <si>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</si>
  <si>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</si>
  <si>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</si>
  <si>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</si>
  <si>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</si>
  <si>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</si>
  <si>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</si>
  <si>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</si>
  <si>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2.15</t>
  </si>
  <si>
    <t>Прочие расходы, которые подлежат отнесению на регулируемые виды деятельности в соответствии с законодательством РФ</t>
  </si>
  <si>
    <t>2.15.1</t>
  </si>
  <si>
    <t>Материалы на эксплуатацию</t>
  </si>
  <si>
    <t>2.15.2</t>
  </si>
  <si>
    <t>ГСМ</t>
  </si>
  <si>
    <t>2.15.3</t>
  </si>
  <si>
    <t>Работы и услуги по техническому обслуживанию основных средств</t>
  </si>
  <si>
    <t>2.15.4</t>
  </si>
  <si>
    <t>Обязательное страхование</t>
  </si>
  <si>
    <t>2.15.5</t>
  </si>
  <si>
    <t>Добровольное медицинское страхование</t>
  </si>
  <si>
    <t>2.15.6</t>
  </si>
  <si>
    <t>Услуги связи</t>
  </si>
  <si>
    <t>2.15.7</t>
  </si>
  <si>
    <t>Юридические и нотариальные услуги</t>
  </si>
  <si>
    <t>2.15.8</t>
  </si>
  <si>
    <t>Услуги гослаборатории по поверке приборов</t>
  </si>
  <si>
    <t>2.15.9</t>
  </si>
  <si>
    <t>Лизинговые платежи</t>
  </si>
  <si>
    <t>2.15.10</t>
  </si>
  <si>
    <t>Услуги по охране объектов</t>
  </si>
  <si>
    <t>2.15.11</t>
  </si>
  <si>
    <t>Услуги пожарной охраны</t>
  </si>
  <si>
    <t>2.15.12</t>
  </si>
  <si>
    <t>Расходы по охране труда и техники безопасности</t>
  </si>
  <si>
    <t>2.15.13</t>
  </si>
  <si>
    <t>Разные услуги сторонних организаций</t>
  </si>
  <si>
    <t>2.15.14</t>
  </si>
  <si>
    <t>Налог на имущество</t>
  </si>
  <si>
    <t>2.15.15</t>
  </si>
  <si>
    <t>Платежи за загрязнение окружающей среды</t>
  </si>
  <si>
    <t>2.15.16</t>
  </si>
  <si>
    <t>Транспортный налог</t>
  </si>
  <si>
    <t>2.15.17</t>
  </si>
  <si>
    <t>Прочие налоги</t>
  </si>
  <si>
    <t>2.15.18</t>
  </si>
  <si>
    <t>Канцелярские, типографские, почтовые расходы</t>
  </si>
  <si>
    <t>2.15.19</t>
  </si>
  <si>
    <t>Расходы по подбору и обучению персонала</t>
  </si>
  <si>
    <t>2.15.20</t>
  </si>
  <si>
    <t>Служебные разъезды и содержание легкового транспорта</t>
  </si>
  <si>
    <t>2.15.21</t>
  </si>
  <si>
    <t>Приобретение технической литературы</t>
  </si>
  <si>
    <t>2.15.22</t>
  </si>
  <si>
    <t>Представительские расходы</t>
  </si>
  <si>
    <t>2.15.23</t>
  </si>
  <si>
    <t>Командировочные расходы</t>
  </si>
  <si>
    <t>2.15.24</t>
  </si>
  <si>
    <t>Агентское вознаграждение</t>
  </si>
  <si>
    <t>2.15.25</t>
  </si>
  <si>
    <t>Списание программного обеспечения с расходов будущих периодов</t>
  </si>
  <si>
    <t>2.15.26</t>
  </si>
  <si>
    <t>Лицензирование по производственным работам (в том числе списание с расходов будущих периодов)</t>
  </si>
  <si>
    <t>2.15.27</t>
  </si>
  <si>
    <t>Взносы в Саморегулируемые организации</t>
  </si>
  <si>
    <t>2.15.28</t>
  </si>
  <si>
    <t>Приобретение периодической литературы (подписка)</t>
  </si>
  <si>
    <t>2.15.29</t>
  </si>
  <si>
    <t>Пособие по нетрудоспоспособности  за счет работодателя (оплата больничных листов)</t>
  </si>
  <si>
    <t>2.15.30</t>
  </si>
  <si>
    <t>Технический осмотр транспортных средств</t>
  </si>
  <si>
    <t>2.15.31</t>
  </si>
  <si>
    <t>Другие прочие денежные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</si>
  <si>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</si>
  <si>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</si>
  <si>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</si>
  <si>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t>
  </si>
  <si>
    <t>5</t>
  </si>
  <si>
    <t>Сведения об изменении стоимости основных фондов, в том числе за счет их ввода в эксплуатацию (вывода из эксплуатации), а также стоимости их переоценки</t>
  </si>
  <si>
    <t>5.1</t>
  </si>
  <si>
    <t>За счет ввода (вывода) из эксплуатации</t>
  </si>
  <si>
    <t>6</t>
  </si>
  <si>
    <t>Стоимость переоценки основных фондов</t>
  </si>
  <si>
    <t>7</t>
  </si>
  <si>
    <t>Годовая бухгалтерская отчетность, включая бухгалтерский баланс и приложения к нему</t>
  </si>
  <si>
    <t>8</t>
  </si>
  <si>
    <t>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t>
  </si>
  <si>
    <t>Гкал/ч</t>
  </si>
  <si>
    <t>8.0</t>
  </si>
  <si>
    <t>Добавить источник тепловой энергии</t>
  </si>
  <si>
    <t>9</t>
  </si>
  <si>
    <t>Тепловая нагрузка по договорам, заключенным в рамках осуществления регулируемых видов деятельности</t>
  </si>
  <si>
    <t>10</t>
  </si>
  <si>
    <t>Объем вырабатываемой регулируемой организацией тепловой энергии в рамках осуществления регулируемых видов деятельности</t>
  </si>
  <si>
    <t>тыс Гкал</t>
  </si>
  <si>
    <t>11</t>
  </si>
  <si>
    <t>Объем приобретаемой регулируемой организацией тепловой энергии в рамках осуществления регулируемых видов деятельности</t>
  </si>
  <si>
    <t>12</t>
  </si>
  <si>
    <t>Объем тепловой энергии, отпускаемой потребителям по договорам, заключенным в рамках осуществления регулируемых видов деятельности, в том числе:</t>
  </si>
  <si>
    <t>12.1</t>
  </si>
  <si>
    <t>Определенном по приборам учета</t>
  </si>
  <si>
    <t>12.2</t>
  </si>
  <si>
    <t>Определенном расчетным путем (нормативам потребления коммунальных услуг)</t>
  </si>
  <si>
    <t>13</t>
  </si>
  <si>
    <t>Нормативы технологических потерь при передаче тепловой энергии, теплоносителя по тепловым сетям, утвержденные уполномоченным органом</t>
  </si>
  <si>
    <t>Ккал/ч.мес</t>
  </si>
  <si>
    <t>14</t>
  </si>
  <si>
    <t>Фактический объем потерь при передаче тепловой энергии</t>
  </si>
  <si>
    <t>15</t>
  </si>
  <si>
    <t>Среднесписочная численность основного производственного персонала</t>
  </si>
  <si>
    <t xml:space="preserve"> чел</t>
  </si>
  <si>
    <t>16</t>
  </si>
  <si>
    <t>Среднесписочная численность административно-управленческого персонала</t>
  </si>
  <si>
    <t>17</t>
  </si>
  <si>
    <t>Удельный расход условного топлива на единицу тепловой энергии, отпускаемой в тепловую сеть, в том числе с разбивкой по источникам тепловой энергии, используемым для осуществления регулируемых видов деятельности</t>
  </si>
  <si>
    <t>кг усл. топл/Гкал</t>
  </si>
  <si>
    <t>17.0</t>
  </si>
  <si>
    <t>18</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</si>
  <si>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</si>
  <si>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тыс кВт.ч/Гкал</t>
  </si>
  <si>
    <t>19</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</si>
  <si>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</si>
  <si>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м3/Гкал</t>
  </si>
  <si>
    <t>20</t>
  </si>
  <si>
    <t>Комментарии</t>
  </si>
  <si>
    <t>-</t>
  </si>
  <si>
    <t>*</t>
  </si>
  <si>
    <t>Раскрывается не позднее 30 дней со дня сдачи годового бухгалтерского баланса в налоговые органы.</t>
  </si>
  <si>
    <t>Форма 8</t>
  </si>
  <si>
    <r>
      <t xml:space="preserve">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
        <color theme="1"/>
        <rFont val="Times New Roman"/>
        <family val="1"/>
        <charset val="204"/>
      </rPr>
      <t xml:space="preserve">(в части регулируемой деятельности) </t>
    </r>
    <r>
      <rPr>
        <sz val="9"/>
        <rFont val="Times New Roman"/>
        <family val="1"/>
        <charset val="204"/>
      </rPr>
      <t>*</t>
    </r>
  </si>
  <si>
    <t>АО "Байкалэнерго" Тепловая энергия от котельных и КСПУ</t>
  </si>
  <si>
    <t>АО "Байкалэнерго" Услуга по передаче тепловой энергии</t>
  </si>
  <si>
    <t>АО "Байкалэнерго" Теплоноситель</t>
  </si>
  <si>
    <t>http://www.irkutskenergo.ru/gi/31219</t>
  </si>
  <si>
    <t>0,0-</t>
  </si>
  <si>
    <t xml:space="preserve">Объем приобретаемой регулируемой организацией тепловой энергии в рамках осуществления регулируемых видов деятельности </t>
  </si>
  <si>
    <t>тыс м3</t>
  </si>
  <si>
    <t>Краткое описание проекта, основные технические характеристики</t>
  </si>
  <si>
    <t xml:space="preserve">Приобретение бульдозера Б-10М </t>
  </si>
  <si>
    <t>Приобретение современной спец техники для нужд котельных взамен физически изношенной</t>
  </si>
  <si>
    <t>Собственные средства- Прибыль в тарифе</t>
  </si>
  <si>
    <t xml:space="preserve">Организация системы водоочистки на КСПУ и реконструкция станции техводозабора (ТВЗ) </t>
  </si>
  <si>
    <t>Повышение надежности системы теплоснабжения с целью обеспечения водой для подпитки тепловой сети от собственной станции ТВЗ</t>
  </si>
  <si>
    <t>Техническое перевооружение котельной Вьюжная, 2</t>
  </si>
  <si>
    <t>Монтаж котла КВсМ 1,45 ТШПМ</t>
  </si>
  <si>
    <t>Собственные средства- Амортизация</t>
  </si>
  <si>
    <t xml:space="preserve">Приобретение перфоратора </t>
  </si>
  <si>
    <t>Перфоратор с максимальным диаметром сверления по бетону 50мм с электронной регулировкой частоты вращения</t>
  </si>
  <si>
    <t xml:space="preserve">Приобретение окрасочного агрегата </t>
  </si>
  <si>
    <t>Приобретение окрасочного агрегата со скоростью подачи 6,5 л/мин, напряжение 380 В, рабочее давление 220 бар</t>
  </si>
  <si>
    <t xml:space="preserve">Приобретение фургона с краном манипулятором и кабиной со встроенным сварочным аппаратом </t>
  </si>
  <si>
    <t>Приобретение экскаватора-погрузчика c гидромолотом и квикаплером (2 шт.)</t>
  </si>
  <si>
    <t>Приобретение колёсного экскаватора с объёмом ковша - 0,3 м3, объёмом ковша погрузчика - 1 м3 и глубиной копания до 4,7 м</t>
  </si>
  <si>
    <t>Приобретение ультразвукового дефектоскопа А1214 EXPERT</t>
  </si>
  <si>
    <t>Приобретение обрудования взамен существующего</t>
  </si>
  <si>
    <t>Приобретение миниатюрного ультразвукового дефектоскопа А1211 Mini</t>
  </si>
  <si>
    <t xml:space="preserve">Приобретение газоанализатора ГАНК </t>
  </si>
  <si>
    <t>Приобретение обрудования взамен физически  изношенного существующего</t>
  </si>
  <si>
    <t>Техническое перевооружение  котельной 1-я Московская, 1а</t>
  </si>
  <si>
    <t>Монтаж подогревателя пароводяного, 
Монтаж частотного преобразователя RI200-030G/037P-4 на ДН12,5</t>
  </si>
  <si>
    <t>Техническое перевооружение котельной "Стройдеталь"</t>
  </si>
  <si>
    <t>Монтаж сетевых насосов (2 шт.), 
Монтаж подогревателей пароводяных (2 шт.), 
Монтаж  частотного преобразователя ESQ-1000-4T0550G/0750P</t>
  </si>
  <si>
    <t>Техническое перевооружение котельной Баррикад, 159</t>
  </si>
  <si>
    <t>Монтаж рекуператора, 
Монтаж частотного преобразователя RI200-110G/132P-4 для сетевого насоса, 
Монтаж котла КВсМ 1,45 ТШПМ</t>
  </si>
  <si>
    <t>Техническое перевооружение котельной Напольная, 90</t>
  </si>
  <si>
    <t>Монтаж рекуператора, 
Монтаж горелок ГМ-4</t>
  </si>
  <si>
    <t>Техническое перевооружение котельной ИЗО, Воинская площадка, 34</t>
  </si>
  <si>
    <t>Монтаж рекуператора, 
Монтаж горелок ГМ-4, 
Монтаж ДН-10/1500</t>
  </si>
  <si>
    <t>Техническое перевооружение котельной ДИБ, Маршала Конева, 90</t>
  </si>
  <si>
    <t>Монтаж горелки РМГ-1М</t>
  </si>
  <si>
    <t>Реконструкция трубопровода Ду-700мм от ТК-1 до ТК-2, от ТК-6 до ТК-8 (КСПУ)</t>
  </si>
  <si>
    <t>Устройство эстакады для перехода тепловой сети Ду700 через железнодорожные пути. Изменение участка схемы теплоснабжения.</t>
  </si>
  <si>
    <t>Выполнить систему АВР на ПЭН</t>
  </si>
  <si>
    <t>Выполнение автоматизации резервных питательных и сетевых насосов и запорной арматуры с выводом показаний на ГЩУ</t>
  </si>
  <si>
    <t xml:space="preserve">Замена скребковых питателей котла ст. № 1 сырого угля на шнековые А,Б </t>
  </si>
  <si>
    <t>Монтаж шнековых конвейеров вместо скребковых, а также КИПиА на монтируемое оборудование.</t>
  </si>
  <si>
    <t>Разработка рабочей документации</t>
  </si>
  <si>
    <t xml:space="preserve">Предполагается замена существующего масляного выключателя на вакуумный. Из 65 существующих выключателей на вакуумный заменены уже 64. </t>
  </si>
  <si>
    <t>Монтаж шкафа управления оперативным током и сети оперативного питания. Монтаж блоков бесперебойного питания с аккумуляторными батареями для питания двух распредлеительных устройств. Установка защитных реле.</t>
  </si>
  <si>
    <t>Закрытие котельной по ул.Профсоюзная, 25. Строительство тепловой сети и ЦТП (ПИР, СМР)</t>
  </si>
  <si>
    <t>Перевод объектов города на централизованное теплоснабжение от сетей Н-И ТЭЦ.</t>
  </si>
  <si>
    <t>Реконструкция золоулавливающей установки с увеличением КПД до 86% на котельной Ленская, 6 (СМР)</t>
  </si>
  <si>
    <t>СМР по реконструкция газоходов и установке циклона для улавливания твердых частиц и сбора в приёмный бункер</t>
  </si>
  <si>
    <t>Установка ЧРП на насосные агрегаты в багерной насосной КСПУ (СМР)</t>
  </si>
  <si>
    <t>Уменьшение кавитационной нагрузки на насосы, увеличение межремонтного периода. Снижение потребления эл.энергии</t>
  </si>
  <si>
    <t>Устройство системы регулирования уровня конденсата в теплообменниках, повышение эффективности работы теплообменниках</t>
  </si>
  <si>
    <t>Повышение надёжности работы устройств. Монтаж системы пароводокислородной очистки экранных труб котлов.</t>
  </si>
  <si>
    <t>Дробилка шлаковая с гидроприводом 016ТМ-ТП416,025</t>
  </si>
  <si>
    <t>ЭЛЕКТРОТАЛЬ Q=5.0Т Н-12М</t>
  </si>
  <si>
    <t>Приобретение вышки-туры марки ВМА-900/9 (аналог-ВТА-900/9)</t>
  </si>
  <si>
    <t>Приобретение оборудования для производства ремонтных высотных работ по обмуровке котлов</t>
  </si>
  <si>
    <t>Ноутбук HP ProoBook 430 G4 (Y7Z38EA)</t>
  </si>
  <si>
    <t>Возврат заёмных средств</t>
  </si>
  <si>
    <t>Капитализация процентов</t>
  </si>
  <si>
    <t>ИТОГО:</t>
  </si>
  <si>
    <t>ИТОГО с учётом возврата займов:</t>
  </si>
  <si>
    <t>ИТОГО за счёт амортизации:</t>
  </si>
  <si>
    <t>ИТОГО за счёт прибыли:</t>
  </si>
  <si>
    <t>Сведения об использовании инвестиционных средств за отчетный год, тыс. руб. (Без НДС)</t>
  </si>
  <si>
    <t>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</si>
</sst>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0.000"/>
    <numFmt numFmtId="167" formatCode="#,##0.0000"/>
  </numFmts>
  <fonts count="26" x14ac:knownFonts="1">
    <font>
      <sz val="11"/>
      <color theme="1"/>
      <name val="Calibri"/>
      <family val="2"/>
      <charset val="204"/>
      <scheme val="minor"/>
    </font>
    <font>
      <sz val="9"/>
      <color rgb="FF000000"/>
      <name val="Arial"/>
      <family val="2"/>
      <charset val="204"/>
    </font>
    <font>
      <b/>
      <sz val="10"/>
      <color rgb="FF000000"/>
      <name val="Times New Roman"/>
      <family val="1"/>
      <charset val="204"/>
    </font>
    <font>
      <sz val="10"/>
      <color rgb="FF000000"/>
      <name val="Times New Roman"/>
      <family val="1"/>
      <charset val="204"/>
    </font>
    <font>
      <sz val="10"/>
      <color rgb="FF333333"/>
      <name val="Times New Roman"/>
      <family val="1"/>
      <charset val="204"/>
    </font>
    <font>
      <sz val="10"/>
      <color theme="1"/>
      <name val="Times New Roman"/>
      <family val="1"/>
      <charset val="204"/>
    </font>
    <font>
      <sz val="12"/>
      <color rgb="FF000000"/>
      <name val="Times New Roman"/>
      <family val="1"/>
      <charset val="204"/>
    </font>
    <font>
      <sz val="12"/>
      <color theme="1"/>
      <name val="Times New Roman"/>
      <family val="1"/>
      <charset val="204"/>
    </font>
    <font>
      <sz val="12"/>
      <color rgb="FF333333"/>
      <name val="Times New Roman"/>
      <family val="1"/>
      <charset val="204"/>
    </font>
    <font>
      <sz val="11"/>
      <color theme="1"/>
      <name val="Calibri"/>
      <family val="2"/>
      <charset val="204"/>
      <scheme val="minor"/>
    </font>
    <font>
      <sz val="10"/>
      <name val="Arial Cyr"/>
      <charset val="204"/>
    </font>
    <font>
      <sz val="11"/>
      <color indexed="8"/>
      <name val="Calibri"/>
      <family val="2"/>
      <charset val="204"/>
    </font>
    <font>
      <b/>
      <sz val="14"/>
      <name val="Franklin Gothic Medium"/>
      <family val="2"/>
      <charset val="204"/>
    </font>
    <font>
      <b/>
      <sz val="9"/>
      <name val="Tahoma"/>
      <family val="2"/>
      <charset val="204"/>
    </font>
    <font>
      <sz val="10"/>
      <name val="Arial"/>
      <family val="2"/>
      <charset val="204"/>
    </font>
    <font>
      <b/>
      <u/>
      <sz val="9"/>
      <color indexed="12"/>
      <name val="Tahoma"/>
      <family val="2"/>
      <charset val="204"/>
    </font>
    <font>
      <sz val="9"/>
      <color theme="0"/>
      <name val="Times New Roman"/>
      <family val="1"/>
      <charset val="204"/>
    </font>
    <font>
      <sz val="9"/>
      <name val="Times New Roman"/>
      <family val="1"/>
      <charset val="204"/>
    </font>
    <font>
      <b/>
      <sz val="9"/>
      <name val="Times New Roman"/>
      <family val="1"/>
      <charset val="204"/>
    </font>
    <font>
      <sz val="9"/>
      <color theme="1"/>
      <name val="Times New Roman"/>
      <family val="1"/>
      <charset val="204"/>
    </font>
    <font>
      <sz val="9"/>
      <color indexed="55"/>
      <name val="Times New Roman"/>
      <family val="1"/>
      <charset val="204"/>
    </font>
    <font>
      <b/>
      <sz val="9"/>
      <color indexed="62"/>
      <name val="Times New Roman"/>
      <family val="1"/>
      <charset val="204"/>
    </font>
    <font>
      <b/>
      <u/>
      <sz val="7"/>
      <name val="Tahoma"/>
      <family val="2"/>
      <charset val="204"/>
    </font>
    <font>
      <sz val="10"/>
      <name val="Times New Roman"/>
      <family val="1"/>
      <charset val="204"/>
    </font>
    <font>
      <b/>
      <sz val="10"/>
      <name val="Times New Roman"/>
      <family val="1"/>
      <charset val="204"/>
    </font>
    <font>
      <sz val="11"/>
      <color theme="1"/>
      <name val="Times New Roman"/>
      <family val="1"/>
      <charset val="204"/>
    </font>
  </fonts>
  <fills count="11">
    <fill>
      <patternFill patternType="none"/>
    </fill>
    <fill>
      <patternFill patternType="gray125"/>
    </fill>
    <fill>
      <patternFill patternType="solid">
        <fgColor rgb="FFFBFBFB"/>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rgb="FFEAEAEA"/>
      </patternFill>
    </fill>
    <fill>
      <patternFill patternType="solid">
        <fgColor indexed="44"/>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diagonal/>
    </border>
    <border>
      <left/>
      <right/>
      <top/>
      <bottom style="thin">
        <color indexed="55"/>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style="thin">
        <color indexed="55"/>
      </left>
      <right/>
      <top style="thin">
        <color indexed="55"/>
      </top>
      <bottom style="double">
        <color indexed="55"/>
      </bottom>
      <diagonal/>
    </border>
    <border>
      <left style="thin">
        <color rgb="FFC0C0C0"/>
      </left>
      <right/>
      <top/>
      <bottom/>
      <diagonal/>
    </border>
    <border>
      <left/>
      <right/>
      <top style="double">
        <color indexed="55"/>
      </top>
      <bottom style="thin">
        <color rgb="FFC0C0C0"/>
      </bottom>
      <diagonal/>
    </border>
    <border>
      <left style="thin">
        <color rgb="FFC0C0C0"/>
      </left>
      <right style="thin">
        <color indexed="22"/>
      </right>
      <top style="thin">
        <color indexed="22"/>
      </top>
      <bottom style="thin">
        <color indexed="22"/>
      </bottom>
      <diagonal/>
    </border>
    <border>
      <left style="thin">
        <color indexed="22"/>
      </left>
      <right style="thin">
        <color indexed="22"/>
      </right>
      <top style="thin">
        <color rgb="FFC0C0C0"/>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style="thin">
        <color indexed="22"/>
      </left>
      <right/>
      <top style="thin">
        <color indexed="22"/>
      </top>
      <bottom/>
      <diagonal/>
    </border>
    <border>
      <left style="thin">
        <color indexed="22"/>
      </left>
      <right style="thin">
        <color rgb="FFC0C0C0"/>
      </right>
      <top style="thin">
        <color indexed="22"/>
      </top>
      <bottom style="thin">
        <color indexed="22"/>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1">
    <xf numFmtId="0" fontId="0" fillId="0" borderId="0"/>
    <xf numFmtId="0" fontId="1" fillId="0" borderId="0"/>
    <xf numFmtId="0" fontId="10" fillId="0" borderId="0"/>
    <xf numFmtId="0" fontId="11" fillId="0" borderId="0"/>
    <xf numFmtId="0" fontId="12" fillId="0" borderId="0" applyBorder="0">
      <alignment horizontal="center" vertical="center" wrapText="1"/>
    </xf>
    <xf numFmtId="0" fontId="13" fillId="0" borderId="12" applyBorder="0">
      <alignment horizontal="center" vertical="center" wrapText="1"/>
    </xf>
    <xf numFmtId="0" fontId="9" fillId="0" borderId="0"/>
    <xf numFmtId="0" fontId="14" fillId="0" borderId="0"/>
    <xf numFmtId="0" fontId="10" fillId="0" borderId="0"/>
    <xf numFmtId="0" fontId="15" fillId="0" borderId="0" applyNumberFormat="0" applyFill="0" applyBorder="0" applyAlignment="0" applyProtection="0">
      <alignment vertical="top"/>
      <protection locked="0"/>
    </xf>
    <xf numFmtId="0" fontId="10" fillId="0" borderId="0"/>
  </cellStyleXfs>
  <cellXfs count="132">
    <xf numFmtId="0" fontId="0" fillId="0" borderId="0" xfId="0"/>
    <xf numFmtId="0" fontId="2" fillId="0" borderId="0" xfId="1" applyFont="1" applyAlignment="1">
      <alignment vertical="top"/>
    </xf>
    <xf numFmtId="0" fontId="3" fillId="0" borderId="1" xfId="1" applyFont="1" applyBorder="1" applyAlignment="1">
      <alignment horizontal="left" vertical="top" wrapText="1"/>
    </xf>
    <xf numFmtId="0" fontId="3" fillId="0" borderId="0" xfId="1" applyFont="1" applyAlignment="1">
      <alignment vertical="top"/>
    </xf>
    <xf numFmtId="0" fontId="5" fillId="0" borderId="0" xfId="0" applyFont="1" applyAlignment="1">
      <alignment vertical="top"/>
    </xf>
    <xf numFmtId="0" fontId="4" fillId="2" borderId="2" xfId="0" applyFont="1" applyFill="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xf>
    <xf numFmtId="0" fontId="3" fillId="0" borderId="2" xfId="1" applyFont="1" applyBorder="1" applyAlignment="1">
      <alignment vertical="top" wrapText="1"/>
    </xf>
    <xf numFmtId="0" fontId="3" fillId="0" borderId="0" xfId="1" applyFont="1" applyBorder="1" applyAlignment="1">
      <alignment vertical="top" wrapText="1"/>
    </xf>
    <xf numFmtId="0" fontId="3" fillId="0" borderId="1" xfId="1" applyNumberFormat="1" applyFont="1" applyBorder="1" applyAlignment="1">
      <alignment horizontal="center" vertical="top" wrapText="1"/>
    </xf>
    <xf numFmtId="3" fontId="3" fillId="0" borderId="1" xfId="1" applyNumberFormat="1" applyFont="1" applyBorder="1" applyAlignment="1">
      <alignment horizontal="center" vertical="top" wrapText="1"/>
    </xf>
    <xf numFmtId="4" fontId="3" fillId="0" borderId="1" xfId="1" applyNumberFormat="1" applyFont="1" applyBorder="1" applyAlignment="1">
      <alignment horizontal="center" vertical="top" wrapText="1"/>
    </xf>
    <xf numFmtId="0" fontId="5" fillId="0" borderId="0" xfId="0" applyFont="1" applyAlignment="1">
      <alignment horizontal="left" vertical="top" wrapText="1"/>
    </xf>
    <xf numFmtId="0" fontId="3" fillId="0" borderId="0" xfId="1" applyFont="1" applyAlignment="1">
      <alignment vertical="top" wrapText="1"/>
    </xf>
    <xf numFmtId="164" fontId="3" fillId="0" borderId="1" xfId="1" applyNumberFormat="1" applyFont="1" applyBorder="1" applyAlignment="1">
      <alignment horizontal="center" vertical="top" wrapText="1"/>
    </xf>
    <xf numFmtId="165" fontId="3" fillId="0" borderId="1" xfId="1" applyNumberFormat="1" applyFont="1" applyBorder="1" applyAlignment="1">
      <alignment horizontal="center" vertical="top" wrapText="1"/>
    </xf>
    <xf numFmtId="0" fontId="3" fillId="0" borderId="0" xfId="1" applyFont="1" applyBorder="1" applyAlignment="1">
      <alignment vertical="top"/>
    </xf>
    <xf numFmtId="0" fontId="3" fillId="0" borderId="0" xfId="1" applyFont="1" applyBorder="1" applyAlignment="1">
      <alignment horizontal="left" vertical="top"/>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5" fillId="0" borderId="2" xfId="0" applyFont="1" applyBorder="1" applyAlignment="1">
      <alignment horizontal="center" vertical="top" wrapText="1"/>
    </xf>
    <xf numFmtId="3" fontId="4" fillId="2" borderId="2"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4" fontId="4" fillId="2" borderId="2" xfId="0" applyNumberFormat="1" applyFont="1" applyFill="1" applyBorder="1" applyAlignment="1">
      <alignment horizontal="center" vertical="top" wrapText="1"/>
    </xf>
    <xf numFmtId="0" fontId="5" fillId="2"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1" fontId="3" fillId="0" borderId="2" xfId="1" applyNumberFormat="1" applyFont="1" applyBorder="1" applyAlignment="1">
      <alignment horizontal="center" vertical="top" wrapText="1"/>
    </xf>
    <xf numFmtId="0" fontId="2" fillId="0" borderId="2" xfId="1" applyFont="1" applyBorder="1" applyAlignment="1">
      <alignment horizontal="center" vertical="top" wrapText="1"/>
    </xf>
    <xf numFmtId="1" fontId="2" fillId="0" borderId="2" xfId="1" applyNumberFormat="1" applyFont="1" applyBorder="1" applyAlignment="1">
      <alignment horizontal="center" vertical="top" wrapText="1"/>
    </xf>
    <xf numFmtId="2" fontId="3" fillId="0" borderId="2" xfId="1" applyNumberFormat="1" applyFont="1" applyBorder="1" applyAlignment="1">
      <alignment horizontal="center" vertical="top" wrapText="1"/>
    </xf>
    <xf numFmtId="14" fontId="3" fillId="0" borderId="2" xfId="1" applyNumberFormat="1" applyFont="1" applyBorder="1" applyAlignment="1">
      <alignment horizontal="center" vertical="top" wrapText="1"/>
    </xf>
    <xf numFmtId="14" fontId="4" fillId="2" borderId="2" xfId="1" applyNumberFormat="1" applyFont="1" applyFill="1" applyBorder="1" applyAlignment="1">
      <alignment horizontal="center" vertical="top" wrapText="1"/>
    </xf>
    <xf numFmtId="49" fontId="16" fillId="0" borderId="0" xfId="2" applyNumberFormat="1" applyFont="1" applyFill="1" applyAlignment="1" applyProtection="1">
      <alignment horizontal="center" vertical="center" wrapText="1"/>
    </xf>
    <xf numFmtId="0" fontId="16" fillId="0" borderId="0" xfId="2" applyFont="1" applyFill="1" applyAlignment="1" applyProtection="1">
      <alignment vertical="center" wrapText="1"/>
    </xf>
    <xf numFmtId="0" fontId="17" fillId="0" borderId="0" xfId="2" applyFont="1" applyFill="1" applyAlignment="1" applyProtection="1">
      <alignmen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horizontal="center" vertical="center" wrapText="1"/>
    </xf>
    <xf numFmtId="0" fontId="18" fillId="3" borderId="0" xfId="2" applyFont="1" applyFill="1" applyBorder="1" applyAlignment="1" applyProtection="1">
      <alignment horizontal="center" vertical="center" wrapText="1"/>
    </xf>
    <xf numFmtId="0" fontId="17" fillId="3" borderId="11" xfId="2" applyFont="1" applyFill="1" applyBorder="1" applyAlignment="1" applyProtection="1">
      <alignment horizontal="center" vertical="center" wrapText="1"/>
    </xf>
    <xf numFmtId="0" fontId="17" fillId="0" borderId="11" xfId="5" applyFont="1" applyFill="1" applyBorder="1" applyAlignment="1" applyProtection="1">
      <alignment horizontal="center" vertical="center" wrapText="1"/>
    </xf>
    <xf numFmtId="0" fontId="17" fillId="0" borderId="13" xfId="5" applyFont="1" applyFill="1" applyBorder="1" applyAlignment="1" applyProtection="1">
      <alignment horizontal="center" vertical="center" wrapText="1"/>
    </xf>
    <xf numFmtId="0" fontId="19" fillId="0" borderId="14" xfId="6" applyFont="1" applyBorder="1"/>
    <xf numFmtId="49" fontId="20" fillId="3" borderId="15" xfId="5" applyNumberFormat="1" applyFont="1" applyFill="1" applyBorder="1" applyAlignment="1" applyProtection="1">
      <alignment horizontal="center" vertical="center" wrapText="1"/>
    </xf>
    <xf numFmtId="0" fontId="19" fillId="0" borderId="0" xfId="6" applyFont="1"/>
    <xf numFmtId="49" fontId="17" fillId="3" borderId="16" xfId="2" applyNumberFormat="1" applyFont="1" applyFill="1" applyBorder="1" applyAlignment="1" applyProtection="1">
      <alignment horizontal="center" vertical="center" wrapText="1"/>
    </xf>
    <xf numFmtId="0" fontId="17" fillId="0" borderId="17" xfId="2" applyFont="1" applyFill="1" applyBorder="1" applyAlignment="1" applyProtection="1">
      <alignment horizontal="left" vertical="center" wrapText="1"/>
    </xf>
    <xf numFmtId="0" fontId="17" fillId="0" borderId="18" xfId="2" applyFont="1" applyFill="1" applyBorder="1" applyAlignment="1" applyProtection="1">
      <alignment horizontal="center" vertical="center" wrapText="1"/>
    </xf>
    <xf numFmtId="4" fontId="17" fillId="4" borderId="19" xfId="2" applyNumberFormat="1" applyFont="1" applyFill="1" applyBorder="1" applyAlignment="1" applyProtection="1">
      <alignment horizontal="right" vertical="center" wrapText="1"/>
    </xf>
    <xf numFmtId="4" fontId="17" fillId="5" borderId="19" xfId="2" applyNumberFormat="1" applyFont="1" applyFill="1" applyBorder="1" applyAlignment="1" applyProtection="1">
      <alignment horizontal="right" vertical="center" wrapText="1"/>
      <protection locked="0"/>
    </xf>
    <xf numFmtId="0" fontId="17" fillId="0" borderId="18" xfId="2" applyFont="1" applyFill="1" applyBorder="1" applyAlignment="1" applyProtection="1">
      <alignment horizontal="left" vertical="center" wrapText="1" indent="1"/>
    </xf>
    <xf numFmtId="4" fontId="17" fillId="5" borderId="22" xfId="2" applyNumberFormat="1" applyFont="1" applyFill="1" applyBorder="1" applyAlignment="1" applyProtection="1">
      <alignment horizontal="right" vertical="center" wrapText="1"/>
      <protection locked="0"/>
    </xf>
    <xf numFmtId="0" fontId="17" fillId="0" borderId="14" xfId="7" applyFont="1" applyBorder="1" applyAlignment="1" applyProtection="1">
      <alignment vertical="center" wrapText="1"/>
    </xf>
    <xf numFmtId="14" fontId="17" fillId="3" borderId="18" xfId="2" applyNumberFormat="1" applyFont="1" applyFill="1" applyBorder="1" applyAlignment="1" applyProtection="1">
      <alignment horizontal="center" vertical="center" wrapText="1"/>
    </xf>
    <xf numFmtId="4" fontId="16" fillId="0" borderId="19" xfId="2" applyNumberFormat="1" applyFont="1" applyFill="1" applyBorder="1" applyAlignment="1" applyProtection="1">
      <alignment horizontal="right" vertical="center" wrapText="1"/>
    </xf>
    <xf numFmtId="0" fontId="16" fillId="0" borderId="14" xfId="2" applyFont="1" applyFill="1" applyBorder="1" applyAlignment="1" applyProtection="1">
      <alignment vertical="center" wrapText="1"/>
    </xf>
    <xf numFmtId="0" fontId="17" fillId="0" borderId="18" xfId="2" applyFont="1" applyFill="1" applyBorder="1" applyAlignment="1" applyProtection="1">
      <alignment horizontal="left" vertical="center" wrapText="1" indent="2"/>
    </xf>
    <xf numFmtId="167" fontId="17" fillId="5" borderId="22" xfId="2" applyNumberFormat="1" applyFont="1" applyFill="1" applyBorder="1" applyAlignment="1" applyProtection="1">
      <alignment horizontal="right" vertical="center" wrapText="1"/>
      <protection locked="0"/>
    </xf>
    <xf numFmtId="49" fontId="17" fillId="7" borderId="18" xfId="8" applyNumberFormat="1" applyFont="1" applyFill="1" applyBorder="1" applyAlignment="1" applyProtection="1">
      <alignment horizontal="center" vertical="center" wrapText="1"/>
    </xf>
    <xf numFmtId="4" fontId="17" fillId="5" borderId="23" xfId="2" applyNumberFormat="1" applyFont="1" applyFill="1" applyBorder="1" applyAlignment="1" applyProtection="1">
      <alignment horizontal="right" vertical="center" wrapText="1"/>
      <protection locked="0"/>
    </xf>
    <xf numFmtId="0" fontId="18" fillId="6" borderId="20" xfId="0" applyFont="1" applyFill="1" applyBorder="1" applyAlignment="1" applyProtection="1">
      <alignment horizontal="center" vertical="center"/>
    </xf>
    <xf numFmtId="0" fontId="21" fillId="6" borderId="21" xfId="0" applyFont="1" applyFill="1" applyBorder="1" applyAlignment="1" applyProtection="1">
      <alignment horizontal="left" vertical="center" indent="1"/>
    </xf>
    <xf numFmtId="0" fontId="21" fillId="6" borderId="21" xfId="0" applyFont="1" applyFill="1" applyBorder="1" applyAlignment="1" applyProtection="1">
      <alignment horizontal="left" vertical="center"/>
    </xf>
    <xf numFmtId="0" fontId="21" fillId="6" borderId="21" xfId="0" applyFont="1" applyFill="1" applyBorder="1" applyAlignment="1" applyProtection="1">
      <alignment horizontal="right" vertical="center"/>
    </xf>
    <xf numFmtId="167" fontId="17" fillId="4" borderId="19" xfId="2" applyNumberFormat="1" applyFont="1" applyFill="1" applyBorder="1" applyAlignment="1" applyProtection="1">
      <alignment horizontal="right" vertical="center" wrapText="1"/>
    </xf>
    <xf numFmtId="49" fontId="17" fillId="8" borderId="19" xfId="2" applyNumberFormat="1" applyFont="1" applyFill="1" applyBorder="1" applyAlignment="1" applyProtection="1">
      <alignment horizontal="left" vertical="center" wrapText="1"/>
      <protection locked="0"/>
    </xf>
    <xf numFmtId="0" fontId="17" fillId="0" borderId="0" xfId="2" applyFont="1" applyFill="1" applyAlignment="1" applyProtection="1">
      <alignment horizontal="right" vertical="center" wrapText="1"/>
    </xf>
    <xf numFmtId="49" fontId="19" fillId="3" borderId="18" xfId="2" applyNumberFormat="1" applyFont="1" applyFill="1" applyBorder="1" applyAlignment="1" applyProtection="1">
      <alignment horizontal="center" vertical="center" wrapText="1"/>
    </xf>
    <xf numFmtId="49" fontId="19" fillId="5" borderId="18" xfId="2" applyNumberFormat="1" applyFont="1" applyFill="1" applyBorder="1" applyAlignment="1" applyProtection="1">
      <alignment horizontal="left" vertical="center" wrapText="1" indent="1"/>
      <protection locked="0"/>
    </xf>
    <xf numFmtId="0" fontId="19" fillId="0" borderId="18" xfId="2" applyFont="1" applyFill="1" applyBorder="1" applyAlignment="1" applyProtection="1">
      <alignment horizontal="center" vertical="center" wrapText="1"/>
    </xf>
    <xf numFmtId="0" fontId="19" fillId="5" borderId="18" xfId="2" applyNumberFormat="1" applyFont="1" applyFill="1" applyBorder="1" applyAlignment="1" applyProtection="1">
      <alignment horizontal="left" vertical="center" wrapText="1" indent="2"/>
      <protection locked="0"/>
    </xf>
    <xf numFmtId="14" fontId="19" fillId="3" borderId="18" xfId="2" applyNumberFormat="1" applyFont="1" applyFill="1" applyBorder="1" applyAlignment="1" applyProtection="1">
      <alignment horizontal="center" vertical="center" wrapText="1"/>
    </xf>
    <xf numFmtId="0" fontId="19" fillId="0" borderId="18" xfId="2" applyFont="1" applyFill="1" applyBorder="1" applyAlignment="1" applyProtection="1">
      <alignment horizontal="left" vertical="center" wrapText="1" indent="3"/>
    </xf>
    <xf numFmtId="49" fontId="19" fillId="5" borderId="18" xfId="2" applyNumberFormat="1" applyFont="1" applyFill="1" applyBorder="1" applyAlignment="1" applyProtection="1">
      <alignment horizontal="center" vertical="center" wrapText="1"/>
      <protection locked="0"/>
    </xf>
    <xf numFmtId="0" fontId="19" fillId="5" borderId="19" xfId="2" applyNumberFormat="1" applyFont="1" applyFill="1" applyBorder="1" applyAlignment="1" applyProtection="1">
      <alignment horizontal="left" vertical="center" wrapText="1"/>
      <protection locked="0"/>
    </xf>
    <xf numFmtId="0" fontId="19" fillId="0" borderId="18" xfId="2" applyFont="1" applyFill="1" applyBorder="1" applyAlignment="1" applyProtection="1">
      <alignment horizontal="left" vertical="center" wrapText="1" indent="1"/>
    </xf>
    <xf numFmtId="49" fontId="19" fillId="5" borderId="18" xfId="2" applyNumberFormat="1" applyFont="1" applyFill="1" applyBorder="1" applyAlignment="1" applyProtection="1">
      <alignment horizontal="left" vertical="center" wrapText="1" indent="2"/>
      <protection locked="0"/>
    </xf>
    <xf numFmtId="167" fontId="19" fillId="5" borderId="19" xfId="2" applyNumberFormat="1" applyFont="1" applyFill="1" applyBorder="1" applyAlignment="1" applyProtection="1">
      <alignment horizontal="right" vertical="center" wrapText="1"/>
      <protection locked="0"/>
    </xf>
    <xf numFmtId="0" fontId="22" fillId="9" borderId="0" xfId="9" applyFont="1" applyFill="1" applyAlignment="1" applyProtection="1">
      <alignment vertical="center" wrapText="1"/>
    </xf>
    <xf numFmtId="4" fontId="17" fillId="9" borderId="23" xfId="2" applyNumberFormat="1" applyFont="1" applyFill="1" applyBorder="1" applyAlignment="1" applyProtection="1">
      <alignment horizontal="right" vertical="center" wrapText="1"/>
      <protection locked="0"/>
    </xf>
    <xf numFmtId="0" fontId="7" fillId="0" borderId="0" xfId="0" applyFont="1" applyAlignment="1">
      <alignment vertical="top"/>
    </xf>
    <xf numFmtId="164" fontId="17" fillId="9" borderId="22" xfId="2" applyNumberFormat="1" applyFont="1" applyFill="1" applyBorder="1" applyAlignment="1" applyProtection="1">
      <alignment horizontal="right" vertical="center" wrapText="1"/>
      <protection locked="0"/>
    </xf>
    <xf numFmtId="4" fontId="17" fillId="0" borderId="19" xfId="2" applyNumberFormat="1" applyFont="1" applyFill="1" applyBorder="1" applyAlignment="1" applyProtection="1">
      <alignment horizontal="right" vertical="center" wrapText="1"/>
    </xf>
    <xf numFmtId="0" fontId="3" fillId="0" borderId="0" xfId="1" applyFont="1" applyAlignment="1">
      <alignment horizontal="left" vertical="top"/>
    </xf>
    <xf numFmtId="0" fontId="3" fillId="0" borderId="2" xfId="1" applyFont="1" applyBorder="1" applyAlignment="1">
      <alignment horizontal="left" vertical="top" wrapText="1"/>
    </xf>
    <xf numFmtId="0" fontId="3" fillId="0" borderId="2" xfId="1" applyFont="1" applyBorder="1" applyAlignment="1">
      <alignment horizontal="center" vertical="top" wrapText="1"/>
    </xf>
    <xf numFmtId="0" fontId="6" fillId="0" borderId="0" xfId="1" applyFont="1" applyAlignment="1">
      <alignment horizontal="center" vertical="top" wrapText="1"/>
    </xf>
    <xf numFmtId="0" fontId="3" fillId="0" borderId="0" xfId="1" applyFont="1" applyAlignment="1">
      <alignment horizontal="left" vertical="top"/>
    </xf>
    <xf numFmtId="0" fontId="6" fillId="0" borderId="0" xfId="1" applyFont="1" applyAlignment="1">
      <alignment horizontal="center" vertical="top"/>
    </xf>
    <xf numFmtId="0" fontId="4" fillId="0" borderId="0" xfId="0" applyFont="1" applyAlignment="1">
      <alignment horizontal="left" vertical="top" wrapText="1"/>
    </xf>
    <xf numFmtId="0" fontId="7" fillId="0" borderId="0" xfId="0" applyFont="1" applyAlignment="1">
      <alignment horizontal="center" vertical="top" wrapText="1"/>
    </xf>
    <xf numFmtId="0" fontId="8" fillId="0" borderId="0" xfId="0" applyFont="1" applyAlignment="1">
      <alignment horizontal="center" vertical="top" wrapText="1"/>
    </xf>
    <xf numFmtId="0" fontId="3" fillId="0" borderId="0" xfId="1" applyFont="1" applyAlignment="1">
      <alignment horizontal="left" vertical="top" wrapText="1"/>
    </xf>
    <xf numFmtId="0" fontId="5" fillId="0" borderId="0" xfId="0" applyFont="1" applyAlignment="1">
      <alignment horizontal="left" vertical="top" wrapText="1"/>
    </xf>
    <xf numFmtId="49" fontId="16" fillId="0" borderId="0" xfId="2" applyNumberFormat="1" applyFont="1" applyFill="1" applyAlignment="1" applyProtection="1">
      <alignment horizontal="center" vertical="center" wrapText="1"/>
    </xf>
    <xf numFmtId="0" fontId="17" fillId="0" borderId="0" xfId="2" applyFont="1" applyFill="1" applyAlignment="1" applyProtection="1">
      <alignment horizontal="left" vertical="center" wrapText="1"/>
    </xf>
    <xf numFmtId="0" fontId="17" fillId="0" borderId="9" xfId="3" applyFont="1" applyBorder="1" applyAlignment="1">
      <alignment horizontal="center" vertical="center" wrapText="1"/>
    </xf>
    <xf numFmtId="0" fontId="18" fillId="0" borderId="10" xfId="4" applyFont="1" applyFill="1" applyBorder="1" applyAlignment="1" applyProtection="1">
      <alignment horizontal="center" vertical="center" wrapText="1"/>
    </xf>
    <xf numFmtId="0" fontId="4" fillId="0" borderId="0" xfId="1" applyFont="1" applyAlignment="1">
      <alignment horizontal="left" vertical="top" wrapText="1"/>
    </xf>
    <xf numFmtId="0" fontId="3" fillId="0" borderId="3" xfId="1" applyFont="1" applyBorder="1" applyAlignment="1">
      <alignment horizontal="center" vertical="top" wrapText="1"/>
    </xf>
    <xf numFmtId="0" fontId="3" fillId="0" borderId="4" xfId="1" applyFont="1" applyBorder="1" applyAlignment="1">
      <alignment horizontal="center" vertical="top" wrapText="1"/>
    </xf>
    <xf numFmtId="0" fontId="3" fillId="0" borderId="5" xfId="1" applyFont="1" applyBorder="1" applyAlignment="1">
      <alignment horizontal="center" vertical="top" wrapText="1"/>
    </xf>
    <xf numFmtId="0" fontId="7" fillId="0" borderId="0" xfId="0" applyFont="1" applyBorder="1" applyAlignment="1">
      <alignment horizontal="left" vertical="top" wrapText="1"/>
    </xf>
    <xf numFmtId="0" fontId="3" fillId="0" borderId="2" xfId="1" applyFont="1" applyBorder="1" applyAlignment="1">
      <alignment horizontal="left" vertical="top" wrapText="1"/>
    </xf>
    <xf numFmtId="0" fontId="3" fillId="0" borderId="2" xfId="1" applyFont="1" applyBorder="1" applyAlignment="1">
      <alignment horizontal="center" vertical="top" wrapText="1"/>
    </xf>
    <xf numFmtId="0" fontId="2" fillId="0" borderId="6" xfId="1" applyFont="1" applyBorder="1" applyAlignment="1">
      <alignment horizontal="center" vertical="top" wrapText="1"/>
    </xf>
    <xf numFmtId="0" fontId="2" fillId="0" borderId="7" xfId="1" applyFont="1" applyBorder="1" applyAlignment="1">
      <alignment horizontal="center" vertical="top" wrapText="1"/>
    </xf>
    <xf numFmtId="0" fontId="2" fillId="0" borderId="8" xfId="1" applyFont="1" applyBorder="1" applyAlignment="1">
      <alignment horizontal="center" vertical="top" wrapText="1"/>
    </xf>
    <xf numFmtId="0" fontId="7" fillId="0" borderId="0" xfId="0" applyFont="1" applyAlignment="1">
      <alignment horizontal="left" vertical="top" wrapText="1"/>
    </xf>
    <xf numFmtId="165" fontId="17" fillId="5" borderId="22" xfId="2" applyNumberFormat="1" applyFont="1" applyFill="1" applyBorder="1" applyAlignment="1" applyProtection="1">
      <alignment horizontal="right" vertical="center" wrapText="1"/>
      <protection locked="0"/>
    </xf>
    <xf numFmtId="0" fontId="3" fillId="0" borderId="24" xfId="1" applyFont="1" applyBorder="1" applyAlignment="1">
      <alignment horizontal="left" vertical="top" wrapText="1"/>
    </xf>
    <xf numFmtId="43" fontId="17" fillId="0" borderId="2" xfId="2" applyNumberFormat="1" applyFont="1" applyFill="1" applyBorder="1" applyAlignment="1" applyProtection="1">
      <alignment horizontal="left" vertical="center" wrapText="1" indent="1"/>
      <protection locked="0"/>
    </xf>
    <xf numFmtId="43" fontId="3" fillId="0" borderId="25" xfId="1" applyNumberFormat="1" applyFont="1" applyBorder="1" applyAlignment="1">
      <alignment horizontal="left" vertical="top" wrapText="1" indent="1"/>
    </xf>
    <xf numFmtId="3" fontId="23" fillId="0" borderId="2" xfId="10" applyNumberFormat="1" applyFont="1" applyFill="1" applyBorder="1" applyAlignment="1" applyProtection="1">
      <alignment horizontal="center" vertical="center"/>
      <protection locked="0"/>
    </xf>
    <xf numFmtId="0" fontId="23" fillId="10" borderId="2" xfId="10" applyFont="1" applyFill="1" applyBorder="1" applyAlignment="1" applyProtection="1">
      <alignment horizontal="left" vertical="center" wrapText="1" indent="2"/>
      <protection locked="0"/>
    </xf>
    <xf numFmtId="14" fontId="23" fillId="10" borderId="2" xfId="10" applyNumberFormat="1" applyFont="1" applyFill="1" applyBorder="1" applyAlignment="1" applyProtection="1">
      <alignment vertical="center" wrapText="1"/>
      <protection locked="0"/>
    </xf>
    <xf numFmtId="0" fontId="23" fillId="0" borderId="2" xfId="10" applyFont="1" applyFill="1" applyBorder="1" applyAlignment="1" applyProtection="1">
      <alignment horizontal="left" vertical="center" wrapText="1" indent="2"/>
      <protection locked="0"/>
    </xf>
    <xf numFmtId="0" fontId="23" fillId="10" borderId="2" xfId="10" applyNumberFormat="1" applyFont="1" applyFill="1" applyBorder="1" applyAlignment="1" applyProtection="1">
      <alignment vertical="center" wrapText="1"/>
      <protection locked="0"/>
    </xf>
    <xf numFmtId="0" fontId="23" fillId="0" borderId="2" xfId="10" applyNumberFormat="1" applyFont="1" applyFill="1" applyBorder="1" applyAlignment="1" applyProtection="1">
      <alignment horizontal="left" vertical="center" wrapText="1" indent="2"/>
      <protection locked="0"/>
    </xf>
    <xf numFmtId="0" fontId="24" fillId="10" borderId="2" xfId="10" applyFont="1" applyFill="1" applyBorder="1" applyAlignment="1" applyProtection="1">
      <alignment horizontal="left" vertical="center" wrapText="1" indent="2"/>
      <protection locked="0"/>
    </xf>
    <xf numFmtId="0" fontId="3" fillId="0" borderId="0" xfId="1" applyFont="1" applyBorder="1" applyAlignment="1">
      <alignment horizontal="center" vertical="top" wrapText="1"/>
    </xf>
    <xf numFmtId="0" fontId="25" fillId="0" borderId="2" xfId="0" applyFont="1" applyBorder="1"/>
    <xf numFmtId="3" fontId="2" fillId="0" borderId="0" xfId="1" applyNumberFormat="1" applyFont="1" applyBorder="1" applyAlignment="1">
      <alignment horizontal="center" vertical="top" wrapText="1"/>
    </xf>
    <xf numFmtId="0" fontId="23" fillId="0" borderId="2" xfId="10" applyFont="1" applyBorder="1" applyAlignment="1">
      <alignment horizontal="left" vertical="center" wrapText="1" indent="2"/>
    </xf>
    <xf numFmtId="0" fontId="23" fillId="10" borderId="2" xfId="10" applyFont="1" applyFill="1" applyBorder="1" applyAlignment="1">
      <alignment horizontal="left" vertical="center" wrapText="1" indent="1"/>
    </xf>
    <xf numFmtId="0" fontId="23" fillId="0" borderId="2" xfId="10" applyFont="1" applyFill="1" applyBorder="1" applyAlignment="1">
      <alignment horizontal="left" vertical="center" wrapText="1" indent="2"/>
    </xf>
    <xf numFmtId="3" fontId="3" fillId="0" borderId="2" xfId="1" applyNumberFormat="1" applyFont="1" applyBorder="1" applyAlignment="1">
      <alignment horizontal="center" vertical="top" wrapText="1"/>
    </xf>
    <xf numFmtId="3" fontId="23" fillId="0" borderId="2" xfId="10" applyNumberFormat="1" applyFont="1" applyBorder="1" applyAlignment="1">
      <alignment horizontal="center" vertical="center" wrapText="1"/>
    </xf>
    <xf numFmtId="3" fontId="5" fillId="0" borderId="2" xfId="0" applyNumberFormat="1" applyFont="1" applyBorder="1" applyAlignment="1">
      <alignment horizontal="center" vertical="center"/>
    </xf>
    <xf numFmtId="0" fontId="3" fillId="0" borderId="2" xfId="1" applyFont="1" applyFill="1" applyBorder="1" applyAlignment="1">
      <alignment horizontal="center" vertical="center" wrapText="1"/>
    </xf>
  </cellXfs>
  <cellStyles count="11">
    <cellStyle name="Гиперссылка" xfId="9" builtinId="8"/>
    <cellStyle name="Заголовок" xfId="4"/>
    <cellStyle name="ЗаголовокСтолбца" xfId="5"/>
    <cellStyle name="Обычный" xfId="0" builtinId="0"/>
    <cellStyle name="Обычный 12" xfId="6"/>
    <cellStyle name="Обычный 2" xfId="1"/>
    <cellStyle name="Обычный_Forma_5_Книга2" xfId="7"/>
    <cellStyle name="Обычный_ЖКУ_проект3" xfId="8"/>
    <cellStyle name="Обычный_Мониторинг инвестиций" xfId="2"/>
    <cellStyle name="Обычный_формы 4.3-4.10 от 06.02.09 к отправке" xfId="10"/>
    <cellStyle name="Обычный_Шаблон по источникам для Модуля Реестр (2)" xfId="3"/>
  </cellStyles>
  <dxfs count="2">
    <dxf>
      <font>
        <color theme="0"/>
      </font>
    </dxf>
    <dxf>
      <font>
        <color theme="0"/>
      </font>
    </dxf>
  </dxfs>
  <tableStyles count="0" defaultTableStyle="TableStyleMedium9"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54;/&#1058;&#1072;&#1088;&#1080;&#1092;&#1099;/&#1045;&#1048;&#1040;&#1057;/2016/&#1054;&#1055;%20&#1062;&#1058;&#1057;/JKH.OPEN.INFO.BALANCE.WARM%20&#1092;&#1072;&#1082;&#1090;%202016%20&#1050;&#1057;&#1055;&#1059;%20&#1058;&#1077;&#1087;&#1083;&#1086;&#1074;&#1072;&#1103;%20&#1101;&#1085;&#1077;&#1088;&#1075;&#108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69;&#1054;/&#1058;&#1072;&#1088;&#1080;&#1092;&#1099;/&#1058;&#1072;&#1088;&#1080;&#1092;&#1099;%202019/&#1062;&#1058;&#1057;/&#1069;&#1085;&#1077;&#1088;&#1075;&#1077;&#1090;&#1080;&#1095;&#1077;&#1089;&#1082;&#1080;&#1077;/&#1069;&#1083;&#1077;&#1082;&#1090;&#1088;&#1086;&#1101;&#1085;&#1077;&#1088;&#1075;&#1080;&#1103;/&#1069;&#1083;&#1077;&#1082;&#1090;&#1088;&#1086;&#1101;&#1085;&#1077;&#1088;&#1075;&#1080;&#1103;%20%20&#1088;&#1072;&#1089;&#1095;&#1077;&#1090;%20&#1088;&#1072;&#1089;&#1093;&#1086;&#1076;&#1086;&#1074;%20&#1090;&#1072;&#1088;&#1080;&#1092;%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69;&#1054;/&#1058;&#1072;&#1088;&#1080;&#1092;&#1099;/&#1058;&#1072;&#1088;&#1080;&#1092;&#1099;%202019/&#1062;&#1058;&#1057;/&#1058;&#1040;&#1056;&#1048;&#1060;%202019%20&#1056;&#1072;&#1089;&#1095;&#1077;&#1090;%20&#1053;&#1042;&#1042;%20&#1054;&#1055;%20&#1062;&#1058;&#105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5;&#1069;&#1054;/&#1054;&#1055;&#1059;%20&#1056;&#1057;&#1041;&#1059;%20&#1089;&#1073;&#1086;&#1088;&#1085;&#1080;&#1082;%202007-2015/2%200%201%207/&#1060;&#1040;&#1050;&#1058;_%202017%20&#1056;&#1057;&#1041;&#1059;%20&#1087;&#1086;%20&#1055;&#1054;&#1044;&#1056;&#1040;&#1047;&#1044;&#1045;&#1051;&#1045;&#1053;&#1048;&#1071;&#1052;%20&#1080;%20&#1042;&#1048;&#1044;&#1040;&#1052;%20&#1076;&#1077;&#1103;&#1090;&#1077;&#1083;&#1100;&#1085;&#1086;&#1089;&#1090;&#1080;%20%20(&#1089;%20&#1091;&#1087;&#1088;&#1072;&#1074;&#1083;&#1077;&#1085;&#1080;&#1077;&#1084;)%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5;&#1069;&#1054;/&#1058;&#1072;&#1088;&#1080;&#1092;&#1099;/&#1058;&#1072;&#1088;&#1080;&#1092;&#1099;%202019/&#1062;&#1058;&#1057;/&#1048;&#1085;&#1074;&#1077;&#1089;&#1090;&#1080;&#1094;&#1080;&#1086;&#1085;&#1085;&#1072;&#1103;%20&#1087;&#1088;&#1086;&#1075;&#1088;&#1072;&#1084;&#1084;&#1072;/INV.WARM.Q4.2017(v1.0)_&#1041;&#1072;&#1081;&#1082;&#1072;&#1083;&#1101;&#1085;&#1077;&#1088;&#1075;&#1086;_&#1048;&#1088;&#1082;&#1091;&#1090;&#1089;&#1082;.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5;&#1069;&#1054;/&#1058;&#1072;&#1088;&#1080;&#1092;&#1099;/&#1058;&#1072;&#1088;&#1080;&#1092;&#1099;%202019/&#1062;&#1058;&#1057;/&#1048;&#1085;&#1074;&#1077;&#1089;&#1090;&#1080;&#1094;&#1080;&#1086;&#1085;&#1085;&#1072;&#1103;%20&#1087;&#1088;&#1086;&#1075;&#1088;&#1072;&#1084;&#1084;&#1072;/&#1054;&#1090;&#1095;&#1077;&#1090;%20&#1048;&#1055;%20&#1054;&#1055;%20&#1062;&#1058;&#1057;%202017%20&#1076;&#1083;&#1103;%20&#1055;&#1069;&#105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5;&#1069;&#1054;/&#1054;&#1058;&#1063;&#1045;&#1058;/2%200%201%207/&#1062;&#1058;&#1057;/&#1057;&#1074;&#1086;&#1076;%20&#1087;&#1086;%20&#1079;&#1072;&#1090;&#1088;&#1072;&#1090;&#1072;&#1084;%20(&#1101;&#1083;&#1077;&#1082;&#1090;&#1088;&#1086;&#1101;&#1085;&#1077;&#1088;&#1075;&#1080;&#1103;,&#1074;&#1086;&#1076;&#1072;)/&#1057;&#1087;&#1088;&#1072;&#1074;&#1082;&#1072;%20&#1087;&#1086;%20&#1088;&#1072;&#1089;&#1093;&#1086;&#1076;&#1091;%20&#1074;&#1086;&#1076;&#1099;%20%20&#1076;&#1083;&#1103;%20&#1041;&#1091;&#1093;&#1075;&#1072;&#1083;&#1090;&#1077;&#1088;&#1080;&#1080;%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s>
    <sheetDataSet>
      <sheetData sheetId="0" refreshError="1"/>
      <sheetData sheetId="1" refreshError="1"/>
      <sheetData sheetId="2" refreshError="1"/>
      <sheetData sheetId="3">
        <row r="17">
          <cell r="F17" t="str">
            <v>ЗАО "Байкалэнерго"</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M2" t="str">
            <v>газ природный по регулируемой цене</v>
          </cell>
          <cell r="O2" t="str">
            <v>торги/аукционы</v>
          </cell>
        </row>
        <row r="3">
          <cell r="M3" t="str">
            <v>газ природный по нерегулируемой цене</v>
          </cell>
          <cell r="O3" t="str">
            <v>прямые договора без торгов</v>
          </cell>
        </row>
        <row r="4">
          <cell r="M4" t="str">
            <v>газ сжиженный</v>
          </cell>
          <cell r="O4" t="str">
            <v>прочее</v>
          </cell>
        </row>
        <row r="5">
          <cell r="M5" t="str">
            <v>газовый конденсат</v>
          </cell>
        </row>
        <row r="6">
          <cell r="M6" t="str">
            <v>гшз</v>
          </cell>
        </row>
        <row r="7">
          <cell r="M7" t="str">
            <v>мазут</v>
          </cell>
        </row>
        <row r="8">
          <cell r="M8" t="str">
            <v>нефть</v>
          </cell>
        </row>
        <row r="9">
          <cell r="M9" t="str">
            <v>дизельное топливо</v>
          </cell>
        </row>
        <row r="10">
          <cell r="M10" t="str">
            <v>уголь бурый</v>
          </cell>
        </row>
        <row r="11">
          <cell r="M11" t="str">
            <v>уголь каменный</v>
          </cell>
        </row>
        <row r="12">
          <cell r="M12" t="str">
            <v>торф</v>
          </cell>
        </row>
        <row r="13">
          <cell r="M13" t="str">
            <v>дрова</v>
          </cell>
        </row>
        <row r="14">
          <cell r="M14" t="str">
            <v>опил</v>
          </cell>
        </row>
        <row r="15">
          <cell r="M15" t="str">
            <v>отходы березовые</v>
          </cell>
        </row>
        <row r="16">
          <cell r="M16" t="str">
            <v>отходы осиновые</v>
          </cell>
        </row>
        <row r="17">
          <cell r="M17" t="str">
            <v>печное топливо</v>
          </cell>
        </row>
        <row r="18">
          <cell r="M18" t="str">
            <v>пилеты</v>
          </cell>
        </row>
        <row r="19">
          <cell r="M19" t="str">
            <v>смола</v>
          </cell>
        </row>
        <row r="20">
          <cell r="M20" t="str">
            <v>щепа</v>
          </cell>
        </row>
        <row r="21">
          <cell r="M21" t="str">
            <v>горючий сланец</v>
          </cell>
        </row>
        <row r="22">
          <cell r="M22" t="str">
            <v>керосин</v>
          </cell>
        </row>
        <row r="23">
          <cell r="M23" t="str">
            <v>кислородно-водородная смесь</v>
          </cell>
        </row>
        <row r="24">
          <cell r="M24" t="str">
            <v>электроэнергия (НН)</v>
          </cell>
        </row>
        <row r="25">
          <cell r="M25" t="str">
            <v>электроэнергия (СН1)</v>
          </cell>
        </row>
        <row r="26">
          <cell r="M26" t="str">
            <v>электроэнергия (СН2)</v>
          </cell>
        </row>
        <row r="27">
          <cell r="M27" t="str">
            <v>электроэнергия (ВН)</v>
          </cell>
        </row>
        <row r="28">
          <cell r="M28" t="str">
            <v>мощность</v>
          </cell>
        </row>
        <row r="29">
          <cell r="M29" t="str">
            <v>прочее</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РИФ 2019"/>
      <sheetName val="расход электроэнергии"/>
      <sheetName val="Индексы"/>
      <sheetName val="эл эн 2018"/>
      <sheetName val="Расчет доли распр 2018"/>
    </sheetNames>
    <sheetDataSet>
      <sheetData sheetId="0">
        <row r="97">
          <cell r="J97">
            <v>47999.127139999997</v>
          </cell>
        </row>
        <row r="113">
          <cell r="J113">
            <v>537.77063542200165</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ные данные"/>
      <sheetName val="ТЭ_производство"/>
      <sheetName val="ТЭ_передача"/>
      <sheetName val="теплоноситель"/>
      <sheetName val="НВВ 3 тарифа"/>
      <sheetName val="выручка"/>
      <sheetName val="ПП тепло"/>
      <sheetName val="ПП теплоноситель"/>
      <sheetName val="ПП передача"/>
      <sheetName val="Ремонт "/>
      <sheetName val="РКО"/>
      <sheetName val="материалы ОТ"/>
      <sheetName val="ГСМ"/>
      <sheetName val="техуслуги"/>
      <sheetName val="шаблон по ЗП"/>
      <sheetName val="связь"/>
      <sheetName val="охрана"/>
      <sheetName val="аудит"/>
      <sheetName val="УСЦ"/>
      <sheetName val="обучение"/>
      <sheetName val="аренда"/>
      <sheetName val="иные расходы"/>
      <sheetName val="тр услуги"/>
      <sheetName val="ОТ услуги"/>
      <sheetName val="техосмотр"/>
      <sheetName val="Глонасс"/>
      <sheetName val="пожарка"/>
      <sheetName val="почта"/>
      <sheetName val="РБП"/>
      <sheetName val="загр окр"/>
      <sheetName val="ОПО"/>
      <sheetName val="ОСАГО"/>
      <sheetName val="КАСКО"/>
      <sheetName val="ДМС"/>
      <sheetName val="ННИ"/>
      <sheetName val="земля"/>
      <sheetName val="ТН"/>
      <sheetName val="водный налог"/>
      <sheetName val="амортизация"/>
      <sheetName val="вода"/>
      <sheetName val="эл.эн."/>
      <sheetName val="топливо"/>
      <sheetName val="Покупка потерь"/>
      <sheetName val="НЗТ"/>
      <sheetName val="Запас ТМЦ"/>
      <sheetName val="РПП"/>
      <sheetName val="Расчет корр-ки 2016"/>
    </sheetNames>
    <sheetDataSet>
      <sheetData sheetId="0"/>
      <sheetData sheetId="1">
        <row r="49">
          <cell r="J49">
            <v>183.67231788133756</v>
          </cell>
        </row>
        <row r="119">
          <cell r="J119">
            <v>439</v>
          </cell>
        </row>
        <row r="122">
          <cell r="J122">
            <v>45</v>
          </cell>
        </row>
        <row r="125">
          <cell r="J125">
            <v>86</v>
          </cell>
        </row>
        <row r="126">
          <cell r="J126">
            <v>13807.893473862985</v>
          </cell>
        </row>
        <row r="128">
          <cell r="J128">
            <v>13.435</v>
          </cell>
        </row>
        <row r="171">
          <cell r="J171">
            <v>4279.9142096254727</v>
          </cell>
        </row>
      </sheetData>
      <sheetData sheetId="2">
        <row r="119">
          <cell r="J119">
            <v>8</v>
          </cell>
        </row>
        <row r="122">
          <cell r="J122">
            <v>11</v>
          </cell>
        </row>
        <row r="125">
          <cell r="J125">
            <v>2</v>
          </cell>
        </row>
        <row r="126">
          <cell r="J126">
            <v>665.17120570054294</v>
          </cell>
        </row>
        <row r="128">
          <cell r="J128">
            <v>0.74</v>
          </cell>
        </row>
        <row r="171">
          <cell r="J171">
            <v>199.54510937606167</v>
          </cell>
        </row>
      </sheetData>
      <sheetData sheetId="3">
        <row r="119">
          <cell r="J119">
            <v>2</v>
          </cell>
        </row>
        <row r="122">
          <cell r="J122">
            <v>0</v>
          </cell>
        </row>
        <row r="125">
          <cell r="J125">
            <v>1</v>
          </cell>
        </row>
        <row r="126">
          <cell r="J126">
            <v>336.7713893888361</v>
          </cell>
        </row>
        <row r="128">
          <cell r="J128">
            <v>0.375</v>
          </cell>
        </row>
        <row r="171">
          <cell r="J171">
            <v>91.090715561489844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Р 1кв.2017 "/>
      <sheetName val="БДР 1пг.2017"/>
      <sheetName val="БДР ожид.2017 "/>
      <sheetName val="ПП_1пг.17"/>
      <sheetName val="БДР 9 мес.2017"/>
      <sheetName val="БДР год 2017"/>
      <sheetName val="БДР ожид.2017 ( 9мес.факт)"/>
      <sheetName val="ОС25"/>
      <sheetName val="ОС25_9 мес."/>
      <sheetName val="ОС25_окт"/>
      <sheetName val="ОС20_Транспорт._1пг."/>
      <sheetName val="ОС20_Транспорт._9 мес."/>
      <sheetName val="ОС25_год"/>
      <sheetName val="ОС20_Транспорт._окт."/>
      <sheetName val="1ПГ.91.01"/>
      <sheetName val="АС 90.08 _9 мес."/>
      <sheetName val="АС 90.08 _окт"/>
      <sheetName val="9мес.91.01"/>
      <sheetName val="1ПГ.91.02"/>
      <sheetName val="ОС20_Транспорт._год"/>
      <sheetName val="АС 90.08 _год"/>
      <sheetName val="окт.91.01"/>
      <sheetName val="9мес.91.02"/>
      <sheetName val="1ПГ.91.03"/>
      <sheetName val="год.91.01"/>
      <sheetName val="окт.91.02"/>
      <sheetName val="9мес.91.03"/>
      <sheetName val="АС 90.08 "/>
      <sheetName val="ОС20_Ремонт"/>
      <sheetName val="ОС20_Транспорт."/>
      <sheetName val="ОС20_Аренда"/>
      <sheetName val="ОС20_Усл.по пер."/>
      <sheetName val="ОС20_Усл.по пер.2"/>
      <sheetName val="ОС 20_УТС_1,2"/>
      <sheetName val="ОС20_КСПУ,УТ"/>
      <sheetName val="ОС20_Усл.по пер.1пг_"/>
      <sheetName val="ОС20_Усл.по пер.9 мес"/>
      <sheetName val="окт.91.03"/>
      <sheetName val="ОС20_Усл.по пер.окт"/>
      <sheetName val="ОС20_130 кв"/>
      <sheetName val="ОС20_130 кв_2"/>
      <sheetName val="ОС20_130 кв_9 мес."/>
      <sheetName val="ОС20_КСПУ,УТ_1пг."/>
      <sheetName val="ОС20_КСПУ,УТ_9мес."/>
      <sheetName val="ОС 20_УТС_1,2_1пг."/>
      <sheetName val="ОС 20_УТС_1,2_9 мес."/>
      <sheetName val="ОС20_Теплонос._1пг"/>
      <sheetName val="год.91.02"/>
      <sheetName val="год.91.03"/>
      <sheetName val="ОС20_Усл.по пер.год"/>
      <sheetName val="ОС20_130 кв_окт"/>
      <sheetName val="ОС20_КСПУ,УТ_окт"/>
      <sheetName val="ОС20_КСПУ,УТ_год"/>
      <sheetName val="ОС 20_УТС_1,2_окт"/>
      <sheetName val="ОС20_Теплонос._9 мес."/>
      <sheetName val="АС 90.08 _1пг."/>
      <sheetName val="ОС20_Теплонос._окт"/>
      <sheetName val="ОС20_Ремонт_1пг."/>
      <sheetName val="ОС20_Ремонт_9 мес."/>
      <sheetName val="ОС20_Ремонт КАП_1пг."/>
      <sheetName val="ОС 20_УТС_1,2_год"/>
      <sheetName val="ОС20_Теплонос._год"/>
      <sheetName val="ОС20_Ремонт_окт"/>
      <sheetName val="ОС20_Ремонт КАП_9 мес."/>
      <sheetName val="ОС20_Аренда_1пг."/>
      <sheetName val="ОС20_Теплонос."/>
      <sheetName val="ОС20_Аренда_9 мес."/>
      <sheetName val="ОС20_Ремонт КАП_окт"/>
      <sheetName val="ОС20_Аренда_окт"/>
      <sheetName val="ОС20_Ремонт_год"/>
      <sheetName val="ОС20_Аренда_год"/>
      <sheetName val="91.01 янв."/>
      <sheetName val="91.01 фев."/>
      <sheetName val="91.01 мар."/>
    </sheetNames>
    <sheetDataSet>
      <sheetData sheetId="0" refreshError="1"/>
      <sheetData sheetId="1" refreshError="1"/>
      <sheetData sheetId="2" refreshError="1"/>
      <sheetData sheetId="3" refreshError="1"/>
      <sheetData sheetId="4" refreshError="1"/>
      <sheetData sheetId="5">
        <row r="12">
          <cell r="K12">
            <v>79168.600000000006</v>
          </cell>
        </row>
        <row r="164">
          <cell r="EX164">
            <v>765.08897999999999</v>
          </cell>
          <cell r="EY164">
            <v>48.973360000000007</v>
          </cell>
          <cell r="EZ164">
            <v>3.9015899999999997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ИП"/>
      <sheetName val="Комментарии"/>
      <sheetName val="Проверка"/>
      <sheetName val="TEHSHEET"/>
      <sheetName val="AllSheetsInThisWorkbook"/>
      <sheetName val="et_union"/>
      <sheetName val="mod_00"/>
      <sheetName val="mod_01"/>
      <sheetName val="mod_com"/>
      <sheetName val="modProv"/>
      <sheetName val="modInstruction"/>
      <sheetName val="modFill"/>
      <sheetName val="modReestr"/>
      <sheetName val="modHTTP"/>
      <sheetName val="modUpdTemplMain"/>
      <sheetName val="modfrmCheckUpdates"/>
      <sheetName val="modfrmDateChoose"/>
      <sheetName val="modfrmRegion"/>
      <sheetName val="modfrmReestr"/>
      <sheetName val="REESTR_MO"/>
      <sheetName val="REESTR_ORG"/>
      <sheetName val="REESTR_IP"/>
      <sheetName val="REESTR_OBJECT"/>
      <sheetName val="REESTR_STOP_REASON"/>
      <sheetName val="modClassifierValidate"/>
      <sheetName val="modDoubleClick"/>
      <sheetName val="modCheckCyan"/>
      <sheetName val="modHyp"/>
    </sheetNames>
    <sheetDataSet>
      <sheetData sheetId="0" refreshError="1"/>
      <sheetData sheetId="1" refreshError="1"/>
      <sheetData sheetId="2" refreshError="1"/>
      <sheetData sheetId="3">
        <row r="200">
          <cell r="AN200">
            <v>2049.8133465999999</v>
          </cell>
        </row>
        <row r="203">
          <cell r="AN203">
            <v>25453.830303399998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40">
          <cell r="H40">
            <v>25992.696866666665</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янв"/>
      <sheetName val="февр"/>
      <sheetName val=" март"/>
      <sheetName val="апр"/>
      <sheetName val="май"/>
      <sheetName val="июнь"/>
      <sheetName val="июль"/>
      <sheetName val="авг"/>
      <sheetName val="сент"/>
      <sheetName val="окт"/>
      <sheetName val="нояб"/>
      <sheetName val="декаб"/>
    </sheetNames>
    <sheetDataSet>
      <sheetData sheetId="0">
        <row r="37">
          <cell r="G37">
            <v>2767195.0060388758</v>
          </cell>
          <cell r="J37">
            <v>28868.004713400431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irkutskenergo.ru/gi/31219" TargetMode="External"/><Relationship Id="rId2" Type="http://schemas.openxmlformats.org/officeDocument/2006/relationships/hyperlink" Target="http://www.irkutskenergo.ru/gi/31219" TargetMode="External"/><Relationship Id="rId1" Type="http://schemas.openxmlformats.org/officeDocument/2006/relationships/hyperlink" Target="http://www.irkutskenergo.ru/gi/31219"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s="1" customFormat="1" ht="15.75" x14ac:dyDescent="0.25">
      <c r="A1" s="88" t="s">
        <v>141</v>
      </c>
      <c r="B1" s="88"/>
    </row>
    <row r="3" spans="1:2" ht="25.5" x14ac:dyDescent="0.25">
      <c r="A3" s="2" t="s">
        <v>0</v>
      </c>
      <c r="B3" s="10"/>
    </row>
    <row r="4" spans="1:2" ht="25.5" x14ac:dyDescent="0.25">
      <c r="A4" s="2" t="s">
        <v>1</v>
      </c>
      <c r="B4" s="10"/>
    </row>
    <row r="5" spans="1:2" ht="51" x14ac:dyDescent="0.25">
      <c r="A5" s="2" t="s">
        <v>2</v>
      </c>
      <c r="B5" s="10"/>
    </row>
    <row r="6" spans="1:2" x14ac:dyDescent="0.25">
      <c r="A6" s="2" t="s">
        <v>3</v>
      </c>
      <c r="B6" s="10"/>
    </row>
    <row r="7" spans="1:2" ht="25.5" x14ac:dyDescent="0.25">
      <c r="A7" s="2" t="s">
        <v>4</v>
      </c>
      <c r="B7" s="10"/>
    </row>
    <row r="8" spans="1:2" x14ac:dyDescent="0.25">
      <c r="A8" s="2" t="s">
        <v>5</v>
      </c>
      <c r="B8" s="10"/>
    </row>
    <row r="9" spans="1:2" ht="25.5" x14ac:dyDescent="0.25">
      <c r="A9" s="2" t="s">
        <v>6</v>
      </c>
      <c r="B9" s="10"/>
    </row>
    <row r="10" spans="1:2" x14ac:dyDescent="0.25">
      <c r="A10" s="2" t="s">
        <v>7</v>
      </c>
      <c r="B10" s="10"/>
    </row>
    <row r="11" spans="1:2" ht="25.5" x14ac:dyDescent="0.25">
      <c r="A11" s="2" t="s">
        <v>8</v>
      </c>
      <c r="B11" s="10"/>
    </row>
    <row r="12" spans="1:2" x14ac:dyDescent="0.25">
      <c r="A12" s="2" t="s">
        <v>9</v>
      </c>
      <c r="B12" s="10"/>
    </row>
    <row r="13" spans="1:2" ht="25.5" x14ac:dyDescent="0.25">
      <c r="A13" s="2" t="s">
        <v>10</v>
      </c>
      <c r="B13" s="11"/>
    </row>
    <row r="14" spans="1:2" ht="25.5" x14ac:dyDescent="0.25">
      <c r="A14" s="2" t="s">
        <v>11</v>
      </c>
      <c r="B14" s="11"/>
    </row>
    <row r="15" spans="1:2" ht="25.5" x14ac:dyDescent="0.25">
      <c r="A15" s="2" t="s">
        <v>12</v>
      </c>
      <c r="B15" s="11"/>
    </row>
    <row r="16" spans="1:2" ht="25.5" x14ac:dyDescent="0.25">
      <c r="A16" s="2" t="s">
        <v>13</v>
      </c>
      <c r="B16" s="11"/>
    </row>
    <row r="17" spans="1:2" ht="25.5" x14ac:dyDescent="0.25">
      <c r="A17" s="2" t="s">
        <v>14</v>
      </c>
      <c r="B17" s="11"/>
    </row>
    <row r="18" spans="1:2" x14ac:dyDescent="0.25">
      <c r="A18" s="2" t="s">
        <v>15</v>
      </c>
      <c r="B18" s="11"/>
    </row>
    <row r="20" spans="1:2" x14ac:dyDescent="0.25">
      <c r="A20" s="89" t="s">
        <v>145</v>
      </c>
      <c r="B20" s="89"/>
    </row>
  </sheetData>
  <sheetProtection formatCells="0" formatColumns="0" formatRows="0" insertColumns="0" insertRows="0" insertHyperlinks="0" deleteColumns="0" deleteRows="0" sort="0" autoFilter="0" pivotTables="0"/>
  <mergeCells count="2">
    <mergeCell ref="A1:B1"/>
    <mergeCell ref="A20:B20"/>
  </mergeCells>
  <pageMargins left="0.78740157480314965" right="0.39370078740157483" top="0.59055118110236227" bottom="0.78740157480314965" header="0.31496062992125984" footer="0.31496062992125984"/>
  <pageSetup fitToHeight="10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workbookViewId="0">
      <selection activeCell="A12" sqref="A12:B12"/>
    </sheetView>
  </sheetViews>
  <sheetFormatPr defaultRowHeight="12.75" x14ac:dyDescent="0.25"/>
  <cols>
    <col min="1" max="1" width="61.7109375" style="3" customWidth="1"/>
    <col min="2" max="2" width="30.7109375" style="3" customWidth="1"/>
    <col min="3" max="16384" width="9.140625" style="3"/>
  </cols>
  <sheetData>
    <row r="1" spans="1:2" ht="33" customHeight="1" x14ac:dyDescent="0.25">
      <c r="A1" s="92" t="s">
        <v>87</v>
      </c>
      <c r="B1" s="92"/>
    </row>
    <row r="3" spans="1:2" x14ac:dyDescent="0.25">
      <c r="A3" s="112" t="s">
        <v>88</v>
      </c>
      <c r="B3" s="113">
        <v>0</v>
      </c>
    </row>
    <row r="4" spans="1:2" x14ac:dyDescent="0.25">
      <c r="A4" s="112" t="s">
        <v>89</v>
      </c>
      <c r="B4" s="113">
        <v>0</v>
      </c>
    </row>
    <row r="5" spans="1:2" ht="25.5" x14ac:dyDescent="0.25">
      <c r="A5" s="112" t="s">
        <v>90</v>
      </c>
      <c r="B5" s="113">
        <v>0.77</v>
      </c>
    </row>
    <row r="6" spans="1:2" ht="25.5" x14ac:dyDescent="0.25">
      <c r="A6" s="112" t="s">
        <v>91</v>
      </c>
      <c r="B6" s="113">
        <v>1</v>
      </c>
    </row>
    <row r="7" spans="1:2" ht="25.5" x14ac:dyDescent="0.25">
      <c r="A7" s="112" t="s">
        <v>92</v>
      </c>
      <c r="B7" s="113">
        <v>41</v>
      </c>
    </row>
    <row r="8" spans="1:2" ht="38.25" x14ac:dyDescent="0.25">
      <c r="A8" s="2" t="s">
        <v>93</v>
      </c>
      <c r="B8" s="114">
        <v>0</v>
      </c>
    </row>
    <row r="9" spans="1:2" ht="114.75" x14ac:dyDescent="0.25">
      <c r="A9" s="2" t="s">
        <v>94</v>
      </c>
      <c r="B9" s="114">
        <v>0</v>
      </c>
    </row>
    <row r="11" spans="1:2" x14ac:dyDescent="0.25">
      <c r="A11" s="100" t="s">
        <v>95</v>
      </c>
      <c r="B11" s="100"/>
    </row>
    <row r="12" spans="1:2" ht="26.25" customHeight="1" x14ac:dyDescent="0.25">
      <c r="A12" s="100" t="s">
        <v>148</v>
      </c>
      <c r="B12" s="100"/>
    </row>
  </sheetData>
  <sheetProtection formatCells="0" formatColumns="0" formatRows="0" insertColumns="0" insertRows="0" insertHyperlinks="0" deleteColumns="0" deleteRows="0" sort="0" autoFilter="0" pivotTables="0"/>
  <mergeCells count="3">
    <mergeCell ref="A1:B1"/>
    <mergeCell ref="A11:B11"/>
    <mergeCell ref="A12:B12"/>
  </mergeCells>
  <dataValidations count="1">
    <dataValidation type="decimal" allowBlank="1" showErrorMessage="1" errorTitle="Ошибка" error="Допускается ввод только неотрицательных чисел!" sqref="B3:B7">
      <formula1>0</formula1>
      <formula2>9.99999999999999E+23</formula2>
    </dataValidation>
  </dataValidations>
  <pageMargins left="0.78740157480314965" right="0.39370078740157483" top="0.59055118110236227" bottom="0.78740157480314965" header="0.31496062992125984" footer="0.31496062992125984"/>
  <pageSetup fitToHeight="10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view="pageBreakPreview" topLeftCell="A102" zoomScaleNormal="100" zoomScaleSheetLayoutView="100" workbookViewId="0">
      <selection activeCell="E109" sqref="E109"/>
    </sheetView>
  </sheetViews>
  <sheetFormatPr defaultRowHeight="12.75" x14ac:dyDescent="0.25"/>
  <cols>
    <col min="1" max="1" width="32.140625" style="3" customWidth="1"/>
    <col min="2" max="2" width="34.5703125" style="3" customWidth="1"/>
    <col min="3" max="4" width="30.42578125" style="3" customWidth="1"/>
    <col min="5" max="5" width="23" style="3" customWidth="1"/>
    <col min="6" max="16384" width="9.140625" style="3"/>
  </cols>
  <sheetData>
    <row r="1" spans="1:4" ht="33" customHeight="1" x14ac:dyDescent="0.25">
      <c r="A1" s="92" t="s">
        <v>96</v>
      </c>
      <c r="B1" s="92"/>
      <c r="C1" s="92"/>
      <c r="D1" s="92"/>
    </row>
    <row r="3" spans="1:4" ht="127.5" x14ac:dyDescent="0.25">
      <c r="A3" s="105" t="s">
        <v>97</v>
      </c>
      <c r="B3" s="105"/>
      <c r="C3" s="8" t="s">
        <v>209</v>
      </c>
    </row>
    <row r="4" spans="1:4" x14ac:dyDescent="0.25">
      <c r="A4" s="105" t="s">
        <v>98</v>
      </c>
      <c r="B4" s="105"/>
      <c r="C4" s="33">
        <v>42307</v>
      </c>
    </row>
    <row r="5" spans="1:4" ht="76.5" x14ac:dyDescent="0.25">
      <c r="A5" s="105" t="s">
        <v>99</v>
      </c>
      <c r="B5" s="105"/>
      <c r="C5" s="8" t="s">
        <v>210</v>
      </c>
    </row>
    <row r="6" spans="1:4" ht="54.75" customHeight="1" x14ac:dyDescent="0.25">
      <c r="A6" s="105" t="s">
        <v>100</v>
      </c>
      <c r="B6" s="105"/>
      <c r="C6" s="8" t="s">
        <v>208</v>
      </c>
    </row>
    <row r="7" spans="1:4" ht="25.5" customHeight="1" x14ac:dyDescent="0.25">
      <c r="A7" s="105" t="s">
        <v>101</v>
      </c>
      <c r="B7" s="105"/>
      <c r="C7" s="8" t="s">
        <v>207</v>
      </c>
    </row>
    <row r="8" spans="1:4" ht="25.5" customHeight="1" x14ac:dyDescent="0.25">
      <c r="A8" s="105" t="s">
        <v>102</v>
      </c>
      <c r="B8" s="105"/>
      <c r="C8" s="87" t="s">
        <v>206</v>
      </c>
    </row>
    <row r="11" spans="1:4" s="85" customFormat="1" ht="33" customHeight="1" x14ac:dyDescent="0.25">
      <c r="A11" s="110" t="s">
        <v>103</v>
      </c>
      <c r="B11" s="110"/>
      <c r="C11" s="110"/>
      <c r="D11" s="110"/>
    </row>
    <row r="12" spans="1:4" ht="38.25" x14ac:dyDescent="0.25">
      <c r="A12" s="87" t="s">
        <v>104</v>
      </c>
      <c r="B12" s="87" t="s">
        <v>192</v>
      </c>
      <c r="C12" s="87" t="s">
        <v>105</v>
      </c>
    </row>
    <row r="13" spans="1:4" ht="51" x14ac:dyDescent="0.25">
      <c r="A13" s="86" t="s">
        <v>149</v>
      </c>
      <c r="B13" s="29">
        <v>1880.0096026490066</v>
      </c>
      <c r="C13" s="87" t="s">
        <v>191</v>
      </c>
    </row>
    <row r="14" spans="1:4" ht="63.75" x14ac:dyDescent="0.25">
      <c r="A14" s="86" t="s">
        <v>150</v>
      </c>
      <c r="B14" s="29">
        <v>25944.132516556292</v>
      </c>
      <c r="C14" s="87" t="s">
        <v>191</v>
      </c>
    </row>
    <row r="15" spans="1:4" ht="25.5" x14ac:dyDescent="0.25">
      <c r="A15" s="86" t="s">
        <v>151</v>
      </c>
      <c r="B15" s="29">
        <v>301.2</v>
      </c>
      <c r="C15" s="87" t="s">
        <v>191</v>
      </c>
    </row>
    <row r="16" spans="1:4" ht="38.25" x14ac:dyDescent="0.25">
      <c r="A16" s="86" t="s">
        <v>152</v>
      </c>
      <c r="B16" s="29">
        <v>764.53723841059593</v>
      </c>
      <c r="C16" s="87" t="s">
        <v>191</v>
      </c>
    </row>
    <row r="17" spans="1:3" ht="25.5" x14ac:dyDescent="0.25">
      <c r="A17" s="86" t="s">
        <v>153</v>
      </c>
      <c r="B17" s="29">
        <v>20399.68</v>
      </c>
      <c r="C17" s="87" t="s">
        <v>191</v>
      </c>
    </row>
    <row r="18" spans="1:3" ht="25.5" x14ac:dyDescent="0.25">
      <c r="A18" s="86" t="s">
        <v>154</v>
      </c>
      <c r="B18" s="29">
        <v>1387.4470867549669</v>
      </c>
      <c r="C18" s="87" t="s">
        <v>191</v>
      </c>
    </row>
    <row r="19" spans="1:3" ht="38.25" x14ac:dyDescent="0.25">
      <c r="A19" s="86" t="s">
        <v>155</v>
      </c>
      <c r="B19" s="29">
        <v>2120.6508317880794</v>
      </c>
      <c r="C19" s="87" t="s">
        <v>191</v>
      </c>
    </row>
    <row r="20" spans="1:3" ht="25.5" x14ac:dyDescent="0.25">
      <c r="A20" s="86" t="s">
        <v>156</v>
      </c>
      <c r="B20" s="29">
        <v>6492.2998278145687</v>
      </c>
      <c r="C20" s="87" t="s">
        <v>191</v>
      </c>
    </row>
    <row r="21" spans="1:3" ht="38.25" x14ac:dyDescent="0.25">
      <c r="A21" s="86" t="s">
        <v>157</v>
      </c>
      <c r="B21" s="29">
        <v>3172.648973509934</v>
      </c>
      <c r="C21" s="87" t="s">
        <v>191</v>
      </c>
    </row>
    <row r="22" spans="1:3" ht="38.25" x14ac:dyDescent="0.25">
      <c r="A22" s="86" t="s">
        <v>158</v>
      </c>
      <c r="B22" s="29">
        <v>2130.6775496688742</v>
      </c>
      <c r="C22" s="87" t="s">
        <v>191</v>
      </c>
    </row>
    <row r="23" spans="1:3" ht="38.25" x14ac:dyDescent="0.25">
      <c r="A23" s="86" t="s">
        <v>159</v>
      </c>
      <c r="B23" s="29">
        <v>634.18990596026492</v>
      </c>
      <c r="C23" s="87" t="s">
        <v>191</v>
      </c>
    </row>
    <row r="24" spans="1:3" ht="25.5" x14ac:dyDescent="0.25">
      <c r="A24" s="86" t="s">
        <v>160</v>
      </c>
      <c r="B24" s="29">
        <v>501.33589403973508</v>
      </c>
      <c r="C24" s="87" t="s">
        <v>191</v>
      </c>
    </row>
    <row r="25" spans="1:3" ht="38.25" x14ac:dyDescent="0.25">
      <c r="A25" s="86" t="s">
        <v>161</v>
      </c>
      <c r="B25" s="29">
        <v>323.36165165562915</v>
      </c>
      <c r="C25" s="87" t="s">
        <v>191</v>
      </c>
    </row>
    <row r="26" spans="1:3" ht="38.25" x14ac:dyDescent="0.25">
      <c r="A26" s="86" t="s">
        <v>162</v>
      </c>
      <c r="B26" s="29">
        <v>1450.1140735099339</v>
      </c>
      <c r="C26" s="87" t="s">
        <v>191</v>
      </c>
    </row>
    <row r="27" spans="1:3" ht="38.25" x14ac:dyDescent="0.25">
      <c r="A27" s="86" t="s">
        <v>163</v>
      </c>
      <c r="B27" s="29">
        <v>1566.6746688741721</v>
      </c>
      <c r="C27" s="87" t="s">
        <v>193</v>
      </c>
    </row>
    <row r="28" spans="1:3" ht="38.25" x14ac:dyDescent="0.25">
      <c r="A28" s="86" t="s">
        <v>164</v>
      </c>
      <c r="B28" s="29">
        <v>1907.5830768211922</v>
      </c>
      <c r="C28" s="87" t="s">
        <v>191</v>
      </c>
    </row>
    <row r="29" spans="1:3" ht="38.25" x14ac:dyDescent="0.25">
      <c r="A29" s="86" t="s">
        <v>165</v>
      </c>
      <c r="B29" s="29">
        <v>303.30821589403973</v>
      </c>
      <c r="C29" s="87" t="s">
        <v>191</v>
      </c>
    </row>
    <row r="30" spans="1:3" ht="25.5" x14ac:dyDescent="0.25">
      <c r="A30" s="86" t="s">
        <v>166</v>
      </c>
      <c r="B30" s="29">
        <v>1555.3946112582782</v>
      </c>
      <c r="C30" s="87" t="s">
        <v>191</v>
      </c>
    </row>
    <row r="31" spans="1:3" ht="25.5" x14ac:dyDescent="0.25">
      <c r="A31" s="86" t="s">
        <v>167</v>
      </c>
      <c r="B31" s="29">
        <v>201.78769735099337</v>
      </c>
      <c r="C31" s="87" t="s">
        <v>191</v>
      </c>
    </row>
    <row r="32" spans="1:3" ht="38.25" x14ac:dyDescent="0.25">
      <c r="A32" s="86" t="s">
        <v>168</v>
      </c>
      <c r="B32" s="29">
        <v>376.00192052980134</v>
      </c>
      <c r="C32" s="87" t="s">
        <v>193</v>
      </c>
    </row>
    <row r="33" spans="1:3" ht="51" x14ac:dyDescent="0.25">
      <c r="A33" s="86" t="s">
        <v>169</v>
      </c>
      <c r="B33" s="29">
        <v>10620</v>
      </c>
      <c r="C33" s="87" t="s">
        <v>193</v>
      </c>
    </row>
    <row r="34" spans="1:3" ht="63.75" x14ac:dyDescent="0.25">
      <c r="A34" s="86" t="s">
        <v>170</v>
      </c>
      <c r="B34" s="29">
        <v>236</v>
      </c>
      <c r="C34" s="87" t="s">
        <v>193</v>
      </c>
    </row>
    <row r="35" spans="1:3" ht="51" x14ac:dyDescent="0.25">
      <c r="A35" s="86" t="s">
        <v>171</v>
      </c>
      <c r="B35" s="29">
        <v>1534</v>
      </c>
      <c r="C35" s="87" t="s">
        <v>193</v>
      </c>
    </row>
    <row r="36" spans="1:3" ht="51" x14ac:dyDescent="0.25">
      <c r="A36" s="86" t="s">
        <v>172</v>
      </c>
      <c r="B36" s="29">
        <v>195</v>
      </c>
      <c r="C36" s="87" t="s">
        <v>193</v>
      </c>
    </row>
    <row r="37" spans="1:3" ht="51" x14ac:dyDescent="0.25">
      <c r="A37" s="86" t="s">
        <v>173</v>
      </c>
      <c r="B37" s="29">
        <v>590</v>
      </c>
      <c r="C37" s="87" t="s">
        <v>193</v>
      </c>
    </row>
    <row r="38" spans="1:3" ht="76.5" x14ac:dyDescent="0.25">
      <c r="A38" s="86" t="s">
        <v>174</v>
      </c>
      <c r="B38" s="29">
        <v>1062</v>
      </c>
      <c r="C38" s="87" t="s">
        <v>193</v>
      </c>
    </row>
    <row r="39" spans="1:3" ht="25.5" x14ac:dyDescent="0.25">
      <c r="A39" s="86" t="s">
        <v>175</v>
      </c>
      <c r="B39" s="29">
        <v>1913.8497754966886</v>
      </c>
      <c r="C39" s="87" t="s">
        <v>191</v>
      </c>
    </row>
    <row r="40" spans="1:3" ht="25.5" x14ac:dyDescent="0.25">
      <c r="A40" s="86" t="s">
        <v>176</v>
      </c>
      <c r="B40" s="29">
        <v>251.33999999999997</v>
      </c>
      <c r="C40" s="87" t="s">
        <v>193</v>
      </c>
    </row>
    <row r="41" spans="1:3" ht="25.5" x14ac:dyDescent="0.25">
      <c r="A41" s="86" t="s">
        <v>177</v>
      </c>
      <c r="B41" s="29">
        <v>166.38</v>
      </c>
      <c r="C41" s="87" t="s">
        <v>193</v>
      </c>
    </row>
    <row r="42" spans="1:3" x14ac:dyDescent="0.25">
      <c r="A42" s="86" t="s">
        <v>178</v>
      </c>
      <c r="B42" s="29">
        <v>7434</v>
      </c>
      <c r="C42" s="87" t="s">
        <v>193</v>
      </c>
    </row>
    <row r="43" spans="1:3" ht="38.25" x14ac:dyDescent="0.25">
      <c r="A43" s="86" t="s">
        <v>179</v>
      </c>
      <c r="B43" s="29">
        <v>320.95999999999998</v>
      </c>
      <c r="C43" s="87" t="s">
        <v>193</v>
      </c>
    </row>
    <row r="44" spans="1:3" ht="51" x14ac:dyDescent="0.25">
      <c r="A44" s="86" t="s">
        <v>180</v>
      </c>
      <c r="B44" s="29">
        <v>167.56</v>
      </c>
      <c r="C44" s="87" t="s">
        <v>193</v>
      </c>
    </row>
    <row r="45" spans="1:3" x14ac:dyDescent="0.25">
      <c r="A45" s="86" t="s">
        <v>181</v>
      </c>
      <c r="B45" s="29">
        <v>470.82</v>
      </c>
      <c r="C45" s="87" t="s">
        <v>193</v>
      </c>
    </row>
    <row r="46" spans="1:3" ht="51" x14ac:dyDescent="0.25">
      <c r="A46" s="86" t="s">
        <v>182</v>
      </c>
      <c r="B46" s="29">
        <v>472</v>
      </c>
      <c r="C46" s="87" t="s">
        <v>193</v>
      </c>
    </row>
    <row r="47" spans="1:3" ht="38.25" x14ac:dyDescent="0.25">
      <c r="A47" s="86" t="s">
        <v>183</v>
      </c>
      <c r="B47" s="29">
        <v>3540</v>
      </c>
      <c r="C47" s="87" t="s">
        <v>193</v>
      </c>
    </row>
    <row r="48" spans="1:3" ht="38.25" x14ac:dyDescent="0.25">
      <c r="A48" s="86" t="s">
        <v>184</v>
      </c>
      <c r="B48" s="29">
        <v>9576.8799999999992</v>
      </c>
      <c r="C48" s="87" t="s">
        <v>193</v>
      </c>
    </row>
    <row r="49" spans="1:4" ht="25.5" x14ac:dyDescent="0.25">
      <c r="A49" s="86" t="s">
        <v>185</v>
      </c>
      <c r="B49" s="29">
        <v>181.72</v>
      </c>
      <c r="C49" s="87" t="s">
        <v>193</v>
      </c>
    </row>
    <row r="50" spans="1:4" ht="25.5" x14ac:dyDescent="0.25">
      <c r="A50" s="86" t="s">
        <v>186</v>
      </c>
      <c r="B50" s="29">
        <v>211.22</v>
      </c>
      <c r="C50" s="87" t="s">
        <v>193</v>
      </c>
    </row>
    <row r="51" spans="1:4" x14ac:dyDescent="0.25">
      <c r="A51" s="86" t="s">
        <v>187</v>
      </c>
      <c r="B51" s="29">
        <v>48.379999999999995</v>
      </c>
      <c r="C51" s="87" t="s">
        <v>193</v>
      </c>
    </row>
    <row r="52" spans="1:4" x14ac:dyDescent="0.25">
      <c r="A52" s="86" t="s">
        <v>188</v>
      </c>
      <c r="B52" s="29">
        <v>133.34</v>
      </c>
      <c r="C52" s="87" t="s">
        <v>193</v>
      </c>
    </row>
    <row r="53" spans="1:4" ht="51" x14ac:dyDescent="0.25">
      <c r="A53" s="86" t="s">
        <v>189</v>
      </c>
      <c r="B53" s="29">
        <v>376.00192052980134</v>
      </c>
      <c r="C53" s="87" t="s">
        <v>191</v>
      </c>
    </row>
    <row r="54" spans="1:4" s="1" customFormat="1" x14ac:dyDescent="0.25">
      <c r="A54" s="30" t="s">
        <v>190</v>
      </c>
      <c r="B54" s="31">
        <f>SUM(B13:B53)</f>
        <v>112914.48703907288</v>
      </c>
      <c r="C54" s="30"/>
    </row>
    <row r="55" spans="1:4" x14ac:dyDescent="0.25">
      <c r="A55" s="9"/>
      <c r="B55" s="9"/>
      <c r="C55" s="9"/>
    </row>
    <row r="56" spans="1:4" s="85" customFormat="1" ht="15.75" x14ac:dyDescent="0.25">
      <c r="A56" s="110" t="s">
        <v>106</v>
      </c>
      <c r="B56" s="110"/>
      <c r="C56" s="110"/>
      <c r="D56" s="110"/>
    </row>
    <row r="57" spans="1:4" ht="38.25" x14ac:dyDescent="0.25">
      <c r="A57" s="87" t="s">
        <v>104</v>
      </c>
      <c r="B57" s="87" t="s">
        <v>107</v>
      </c>
      <c r="C57" s="87" t="s">
        <v>108</v>
      </c>
      <c r="D57" s="87" t="s">
        <v>144</v>
      </c>
    </row>
    <row r="58" spans="1:4" x14ac:dyDescent="0.25">
      <c r="A58" s="107" t="s">
        <v>203</v>
      </c>
      <c r="B58" s="108"/>
      <c r="C58" s="108"/>
      <c r="D58" s="109"/>
    </row>
    <row r="59" spans="1:4" x14ac:dyDescent="0.25">
      <c r="A59" s="87" t="s">
        <v>200</v>
      </c>
      <c r="B59" s="106" t="s">
        <v>195</v>
      </c>
      <c r="C59" s="87" t="s">
        <v>205</v>
      </c>
      <c r="D59" s="87" t="s">
        <v>205</v>
      </c>
    </row>
    <row r="60" spans="1:4" x14ac:dyDescent="0.25">
      <c r="A60" s="87" t="s">
        <v>201</v>
      </c>
      <c r="B60" s="106"/>
      <c r="C60" s="87" t="s">
        <v>205</v>
      </c>
      <c r="D60" s="87">
        <v>1.1499999999999999</v>
      </c>
    </row>
    <row r="61" spans="1:4" x14ac:dyDescent="0.25">
      <c r="A61" s="87" t="s">
        <v>202</v>
      </c>
      <c r="B61" s="106"/>
      <c r="C61" s="87" t="s">
        <v>205</v>
      </c>
      <c r="D61" s="87" t="s">
        <v>205</v>
      </c>
    </row>
    <row r="62" spans="1:4" x14ac:dyDescent="0.25">
      <c r="A62" s="87" t="s">
        <v>200</v>
      </c>
      <c r="B62" s="106" t="s">
        <v>196</v>
      </c>
      <c r="C62" s="87" t="s">
        <v>205</v>
      </c>
      <c r="D62" s="87" t="s">
        <v>205</v>
      </c>
    </row>
    <row r="63" spans="1:4" x14ac:dyDescent="0.25">
      <c r="A63" s="87" t="s">
        <v>201</v>
      </c>
      <c r="B63" s="106"/>
      <c r="C63" s="87" t="s">
        <v>205</v>
      </c>
      <c r="D63" s="87" t="s">
        <v>205</v>
      </c>
    </row>
    <row r="64" spans="1:4" x14ac:dyDescent="0.25">
      <c r="A64" s="87" t="s">
        <v>202</v>
      </c>
      <c r="B64" s="106"/>
      <c r="C64" s="87" t="s">
        <v>205</v>
      </c>
      <c r="D64" s="87"/>
    </row>
    <row r="65" spans="1:6" x14ac:dyDescent="0.25">
      <c r="A65" s="107" t="s">
        <v>204</v>
      </c>
      <c r="B65" s="108"/>
      <c r="C65" s="108"/>
      <c r="D65" s="109"/>
    </row>
    <row r="66" spans="1:6" x14ac:dyDescent="0.25">
      <c r="A66" s="87" t="s">
        <v>200</v>
      </c>
      <c r="B66" s="101" t="s">
        <v>197</v>
      </c>
      <c r="C66" s="87">
        <v>159.30000000000001</v>
      </c>
      <c r="D66" s="87">
        <v>159</v>
      </c>
    </row>
    <row r="67" spans="1:6" x14ac:dyDescent="0.25">
      <c r="A67" s="87" t="s">
        <v>201</v>
      </c>
      <c r="B67" s="102"/>
      <c r="C67" s="87">
        <v>238.5</v>
      </c>
      <c r="D67" s="87">
        <v>253.1</v>
      </c>
    </row>
    <row r="68" spans="1:6" x14ac:dyDescent="0.25">
      <c r="A68" s="87" t="s">
        <v>202</v>
      </c>
      <c r="B68" s="103"/>
      <c r="C68" s="87"/>
      <c r="D68" s="87"/>
    </row>
    <row r="69" spans="1:6" x14ac:dyDescent="0.25">
      <c r="A69" s="87" t="s">
        <v>200</v>
      </c>
      <c r="B69" s="101" t="s">
        <v>198</v>
      </c>
      <c r="C69" s="32">
        <v>4.9225742292939341</v>
      </c>
      <c r="D69" s="87">
        <v>2.57</v>
      </c>
    </row>
    <row r="70" spans="1:6" x14ac:dyDescent="0.25">
      <c r="A70" s="87" t="s">
        <v>201</v>
      </c>
      <c r="B70" s="102"/>
      <c r="C70" s="32">
        <v>4.1580081398132629</v>
      </c>
      <c r="D70" s="87">
        <v>2.4</v>
      </c>
    </row>
    <row r="71" spans="1:6" x14ac:dyDescent="0.25">
      <c r="A71" s="87" t="s">
        <v>202</v>
      </c>
      <c r="B71" s="103"/>
      <c r="C71" s="32">
        <v>3.837118245888802</v>
      </c>
      <c r="D71" s="87">
        <v>2.65</v>
      </c>
    </row>
    <row r="72" spans="1:6" x14ac:dyDescent="0.25">
      <c r="A72" s="87" t="s">
        <v>200</v>
      </c>
      <c r="B72" s="101" t="s">
        <v>199</v>
      </c>
      <c r="C72" s="128">
        <v>34650</v>
      </c>
      <c r="D72" s="128">
        <v>34428</v>
      </c>
    </row>
    <row r="73" spans="1:6" x14ac:dyDescent="0.25">
      <c r="A73" s="87" t="s">
        <v>201</v>
      </c>
      <c r="B73" s="102"/>
      <c r="C73" s="128">
        <v>17368</v>
      </c>
      <c r="D73" s="128">
        <v>16823</v>
      </c>
    </row>
    <row r="74" spans="1:6" x14ac:dyDescent="0.25">
      <c r="A74" s="87" t="s">
        <v>202</v>
      </c>
      <c r="B74" s="103"/>
      <c r="C74" s="128">
        <v>2450</v>
      </c>
      <c r="D74" s="128">
        <v>4804</v>
      </c>
    </row>
    <row r="75" spans="1:6" s="17" customFormat="1" x14ac:dyDescent="0.25">
      <c r="A75" s="9"/>
      <c r="B75" s="9"/>
      <c r="C75" s="9"/>
      <c r="D75" s="9"/>
    </row>
    <row r="76" spans="1:6" s="18" customFormat="1" ht="15.75" x14ac:dyDescent="0.25">
      <c r="A76" s="104" t="s">
        <v>109</v>
      </c>
      <c r="B76" s="104"/>
      <c r="C76" s="104"/>
      <c r="D76" s="104"/>
    </row>
    <row r="77" spans="1:6" ht="51" x14ac:dyDescent="0.25">
      <c r="A77" s="87" t="s">
        <v>110</v>
      </c>
      <c r="B77" s="87" t="s">
        <v>104</v>
      </c>
      <c r="C77" s="87" t="s">
        <v>409</v>
      </c>
      <c r="D77" s="87" t="s">
        <v>470</v>
      </c>
      <c r="E77" s="87" t="s">
        <v>111</v>
      </c>
    </row>
    <row r="78" spans="1:6" ht="38.25" x14ac:dyDescent="0.25">
      <c r="A78" s="131" t="s">
        <v>194</v>
      </c>
      <c r="B78" s="125" t="s">
        <v>410</v>
      </c>
      <c r="C78" s="126" t="s">
        <v>411</v>
      </c>
      <c r="D78" s="129">
        <v>5397.1864400000004</v>
      </c>
      <c r="E78" s="117" t="s">
        <v>412</v>
      </c>
    </row>
    <row r="79" spans="1:6" ht="63.75" x14ac:dyDescent="0.25">
      <c r="A79" s="131" t="s">
        <v>194</v>
      </c>
      <c r="B79" s="127" t="s">
        <v>413</v>
      </c>
      <c r="C79" s="126" t="s">
        <v>414</v>
      </c>
      <c r="D79" s="130">
        <v>17488.877950000002</v>
      </c>
      <c r="E79" s="117" t="s">
        <v>412</v>
      </c>
    </row>
    <row r="80" spans="1:6" ht="25.5" x14ac:dyDescent="0.25">
      <c r="A80" s="131" t="s">
        <v>194</v>
      </c>
      <c r="B80" s="127" t="s">
        <v>415</v>
      </c>
      <c r="C80" s="126" t="s">
        <v>416</v>
      </c>
      <c r="D80" s="130">
        <v>1278.9311166666662</v>
      </c>
      <c r="E80" s="117" t="s">
        <v>417</v>
      </c>
      <c r="F80" s="3" t="s">
        <v>471</v>
      </c>
    </row>
    <row r="81" spans="1:6" ht="51" x14ac:dyDescent="0.25">
      <c r="A81" s="131" t="s">
        <v>194</v>
      </c>
      <c r="B81" s="127" t="s">
        <v>418</v>
      </c>
      <c r="C81" s="126" t="s">
        <v>419</v>
      </c>
      <c r="D81" s="129">
        <v>40.5792</v>
      </c>
      <c r="E81" s="117" t="s">
        <v>417</v>
      </c>
      <c r="F81" s="3" t="s">
        <v>471</v>
      </c>
    </row>
    <row r="82" spans="1:6" ht="51" x14ac:dyDescent="0.25">
      <c r="A82" s="131" t="s">
        <v>194</v>
      </c>
      <c r="B82" s="127" t="s">
        <v>420</v>
      </c>
      <c r="C82" s="126" t="s">
        <v>421</v>
      </c>
      <c r="D82" s="129">
        <v>112.72</v>
      </c>
      <c r="E82" s="117" t="s">
        <v>417</v>
      </c>
      <c r="F82" s="3" t="s">
        <v>471</v>
      </c>
    </row>
    <row r="83" spans="1:6" ht="51" x14ac:dyDescent="0.25">
      <c r="A83" s="131" t="s">
        <v>194</v>
      </c>
      <c r="B83" s="127" t="s">
        <v>183</v>
      </c>
      <c r="C83" s="126" t="s">
        <v>422</v>
      </c>
      <c r="D83" s="129">
        <v>2778.3856000000001</v>
      </c>
      <c r="E83" s="117" t="s">
        <v>417</v>
      </c>
      <c r="F83" s="3" t="s">
        <v>471</v>
      </c>
    </row>
    <row r="84" spans="1:6" ht="63.75" x14ac:dyDescent="0.25">
      <c r="A84" s="131" t="s">
        <v>194</v>
      </c>
      <c r="B84" s="127" t="s">
        <v>423</v>
      </c>
      <c r="C84" s="126" t="s">
        <v>424</v>
      </c>
      <c r="D84" s="129">
        <v>8115.84</v>
      </c>
      <c r="E84" s="117" t="s">
        <v>417</v>
      </c>
      <c r="F84" s="3" t="s">
        <v>471</v>
      </c>
    </row>
    <row r="85" spans="1:6" ht="25.5" x14ac:dyDescent="0.25">
      <c r="A85" s="131" t="s">
        <v>194</v>
      </c>
      <c r="B85" s="127" t="s">
        <v>425</v>
      </c>
      <c r="C85" s="126" t="s">
        <v>426</v>
      </c>
      <c r="D85" s="129">
        <v>244.30514000000002</v>
      </c>
      <c r="E85" s="117" t="s">
        <v>417</v>
      </c>
      <c r="F85" s="3" t="s">
        <v>471</v>
      </c>
    </row>
    <row r="86" spans="1:6" ht="38.25" x14ac:dyDescent="0.25">
      <c r="A86" s="131" t="s">
        <v>194</v>
      </c>
      <c r="B86" s="127" t="s">
        <v>427</v>
      </c>
      <c r="C86" s="126" t="s">
        <v>426</v>
      </c>
      <c r="D86" s="129">
        <v>115.04492</v>
      </c>
      <c r="E86" s="117" t="s">
        <v>417</v>
      </c>
      <c r="F86" s="3" t="s">
        <v>471</v>
      </c>
    </row>
    <row r="87" spans="1:6" ht="38.25" x14ac:dyDescent="0.25">
      <c r="A87" s="131" t="s">
        <v>194</v>
      </c>
      <c r="B87" s="127" t="s">
        <v>428</v>
      </c>
      <c r="C87" s="126" t="s">
        <v>429</v>
      </c>
      <c r="D87" s="129">
        <v>399.43002000000001</v>
      </c>
      <c r="E87" s="117" t="s">
        <v>417</v>
      </c>
      <c r="F87" s="3" t="s">
        <v>471</v>
      </c>
    </row>
    <row r="88" spans="1:6" ht="76.5" x14ac:dyDescent="0.25">
      <c r="A88" s="131" t="s">
        <v>194</v>
      </c>
      <c r="B88" s="127" t="s">
        <v>430</v>
      </c>
      <c r="C88" s="126" t="s">
        <v>431</v>
      </c>
      <c r="D88" s="129">
        <v>342.37006500000001</v>
      </c>
      <c r="E88" s="117" t="s">
        <v>412</v>
      </c>
    </row>
    <row r="89" spans="1:6" ht="102" x14ac:dyDescent="0.25">
      <c r="A89" s="131" t="s">
        <v>194</v>
      </c>
      <c r="B89" s="127" t="s">
        <v>432</v>
      </c>
      <c r="C89" s="126" t="s">
        <v>433</v>
      </c>
      <c r="D89" s="130">
        <v>1313.4674649999999</v>
      </c>
      <c r="E89" s="117" t="s">
        <v>412</v>
      </c>
    </row>
    <row r="90" spans="1:6" ht="89.25" x14ac:dyDescent="0.25">
      <c r="A90" s="131" t="s">
        <v>194</v>
      </c>
      <c r="B90" s="127" t="s">
        <v>434</v>
      </c>
      <c r="C90" s="126" t="s">
        <v>435</v>
      </c>
      <c r="D90" s="130">
        <v>1580.8343033333335</v>
      </c>
      <c r="E90" s="117" t="s">
        <v>412</v>
      </c>
    </row>
    <row r="91" spans="1:6" ht="38.25" x14ac:dyDescent="0.25">
      <c r="A91" s="131" t="s">
        <v>194</v>
      </c>
      <c r="B91" s="127" t="s">
        <v>436</v>
      </c>
      <c r="C91" s="126" t="s">
        <v>437</v>
      </c>
      <c r="D91" s="129">
        <v>287.55995999999999</v>
      </c>
      <c r="E91" s="117" t="s">
        <v>412</v>
      </c>
    </row>
    <row r="92" spans="1:6" ht="63.75" x14ac:dyDescent="0.25">
      <c r="A92" s="131" t="s">
        <v>194</v>
      </c>
      <c r="B92" s="127" t="s">
        <v>438</v>
      </c>
      <c r="C92" s="126" t="s">
        <v>439</v>
      </c>
      <c r="D92" s="129">
        <v>892.30441000000008</v>
      </c>
      <c r="E92" s="117" t="s">
        <v>412</v>
      </c>
    </row>
    <row r="93" spans="1:6" ht="25.5" x14ac:dyDescent="0.25">
      <c r="A93" s="131" t="s">
        <v>194</v>
      </c>
      <c r="B93" s="127" t="s">
        <v>440</v>
      </c>
      <c r="C93" s="126" t="s">
        <v>441</v>
      </c>
      <c r="D93" s="129">
        <v>164.18751</v>
      </c>
      <c r="E93" s="117" t="s">
        <v>412</v>
      </c>
    </row>
    <row r="94" spans="1:6" ht="63.75" x14ac:dyDescent="0.25">
      <c r="A94" s="131" t="s">
        <v>194</v>
      </c>
      <c r="B94" s="127" t="s">
        <v>442</v>
      </c>
      <c r="C94" s="126" t="s">
        <v>443</v>
      </c>
      <c r="D94" s="130">
        <v>21570.430199999999</v>
      </c>
      <c r="E94" s="117" t="s">
        <v>412</v>
      </c>
    </row>
    <row r="95" spans="1:6" ht="51" x14ac:dyDescent="0.25">
      <c r="A95" s="131" t="s">
        <v>194</v>
      </c>
      <c r="B95" s="127" t="s">
        <v>444</v>
      </c>
      <c r="C95" s="126" t="s">
        <v>445</v>
      </c>
      <c r="D95" s="130">
        <v>253.87325000000001</v>
      </c>
      <c r="E95" s="117" t="s">
        <v>412</v>
      </c>
    </row>
    <row r="96" spans="1:6" ht="51" x14ac:dyDescent="0.25">
      <c r="A96" s="131" t="s">
        <v>194</v>
      </c>
      <c r="B96" s="127" t="s">
        <v>446</v>
      </c>
      <c r="C96" s="126" t="s">
        <v>447</v>
      </c>
      <c r="D96" s="130">
        <v>617.26845000000003</v>
      </c>
      <c r="E96" s="117" t="s">
        <v>412</v>
      </c>
    </row>
    <row r="97" spans="1:6" ht="38.25" x14ac:dyDescent="0.25">
      <c r="A97" s="131" t="s">
        <v>194</v>
      </c>
      <c r="B97" s="127" t="s">
        <v>159</v>
      </c>
      <c r="C97" s="126" t="s">
        <v>448</v>
      </c>
      <c r="D97" s="130">
        <v>548.14389000000006</v>
      </c>
      <c r="E97" s="117" t="s">
        <v>412</v>
      </c>
    </row>
    <row r="98" spans="1:6" ht="63.75" x14ac:dyDescent="0.25">
      <c r="A98" s="131" t="s">
        <v>194</v>
      </c>
      <c r="B98" s="127" t="s">
        <v>160</v>
      </c>
      <c r="C98" s="126" t="s">
        <v>449</v>
      </c>
      <c r="D98" s="130">
        <v>393.38260000000002</v>
      </c>
      <c r="E98" s="117" t="s">
        <v>412</v>
      </c>
    </row>
    <row r="99" spans="1:6" ht="102" x14ac:dyDescent="0.25">
      <c r="A99" s="131" t="s">
        <v>194</v>
      </c>
      <c r="B99" s="127" t="s">
        <v>155</v>
      </c>
      <c r="C99" s="126" t="s">
        <v>450</v>
      </c>
      <c r="D99" s="130">
        <v>1901.6873399999999</v>
      </c>
      <c r="E99" s="117" t="s">
        <v>412</v>
      </c>
    </row>
    <row r="100" spans="1:6" ht="51" x14ac:dyDescent="0.25">
      <c r="A100" s="131" t="s">
        <v>194</v>
      </c>
      <c r="B100" s="127" t="s">
        <v>451</v>
      </c>
      <c r="C100" s="126" t="s">
        <v>452</v>
      </c>
      <c r="D100" s="130">
        <v>1988.8248699999999</v>
      </c>
      <c r="E100" s="117" t="s">
        <v>412</v>
      </c>
    </row>
    <row r="101" spans="1:6" ht="51" x14ac:dyDescent="0.25">
      <c r="A101" s="131" t="s">
        <v>194</v>
      </c>
      <c r="B101" s="127" t="s">
        <v>453</v>
      </c>
      <c r="C101" s="126" t="s">
        <v>454</v>
      </c>
      <c r="D101" s="130">
        <v>1580.8719799999999</v>
      </c>
      <c r="E101" s="117" t="s">
        <v>412</v>
      </c>
    </row>
    <row r="102" spans="1:6" ht="51" x14ac:dyDescent="0.25">
      <c r="A102" s="131" t="s">
        <v>194</v>
      </c>
      <c r="B102" s="118" t="s">
        <v>455</v>
      </c>
      <c r="C102" s="119" t="s">
        <v>456</v>
      </c>
      <c r="D102" s="130">
        <v>1223.0921699999999</v>
      </c>
      <c r="E102" s="117" t="s">
        <v>412</v>
      </c>
    </row>
    <row r="103" spans="1:6" ht="63.75" x14ac:dyDescent="0.25">
      <c r="A103" s="131" t="s">
        <v>194</v>
      </c>
      <c r="B103" s="118" t="s">
        <v>156</v>
      </c>
      <c r="C103" s="119" t="s">
        <v>457</v>
      </c>
      <c r="D103" s="130">
        <v>4762.43433</v>
      </c>
      <c r="E103" s="117" t="s">
        <v>412</v>
      </c>
    </row>
    <row r="104" spans="1:6" ht="51" x14ac:dyDescent="0.25">
      <c r="A104" s="131" t="s">
        <v>194</v>
      </c>
      <c r="B104" s="120" t="s">
        <v>157</v>
      </c>
      <c r="C104" s="126" t="s">
        <v>458</v>
      </c>
      <c r="D104" s="130">
        <v>2601.02207</v>
      </c>
      <c r="E104" s="117" t="s">
        <v>412</v>
      </c>
    </row>
    <row r="105" spans="1:6" ht="25.5" x14ac:dyDescent="0.25">
      <c r="A105" s="131" t="s">
        <v>194</v>
      </c>
      <c r="B105" s="127" t="s">
        <v>459</v>
      </c>
      <c r="C105" s="126" t="s">
        <v>426</v>
      </c>
      <c r="D105" s="129">
        <v>431.05091999999996</v>
      </c>
      <c r="E105" s="117" t="s">
        <v>417</v>
      </c>
      <c r="F105" s="3" t="s">
        <v>471</v>
      </c>
    </row>
    <row r="106" spans="1:6" ht="25.5" x14ac:dyDescent="0.25">
      <c r="A106" s="131" t="s">
        <v>194</v>
      </c>
      <c r="B106" s="127" t="s">
        <v>460</v>
      </c>
      <c r="C106" s="126" t="s">
        <v>426</v>
      </c>
      <c r="D106" s="129">
        <v>283.01844</v>
      </c>
      <c r="E106" s="117" t="s">
        <v>417</v>
      </c>
      <c r="F106" s="3" t="s">
        <v>471</v>
      </c>
    </row>
    <row r="107" spans="1:6" ht="51" x14ac:dyDescent="0.25">
      <c r="A107" s="131" t="s">
        <v>194</v>
      </c>
      <c r="B107" s="127" t="s">
        <v>461</v>
      </c>
      <c r="C107" s="126" t="s">
        <v>462</v>
      </c>
      <c r="D107" s="129">
        <v>141.39373000000001</v>
      </c>
      <c r="E107" s="117" t="s">
        <v>417</v>
      </c>
      <c r="F107" s="3" t="s">
        <v>471</v>
      </c>
    </row>
    <row r="108" spans="1:6" ht="25.5" x14ac:dyDescent="0.25">
      <c r="A108" s="131" t="s">
        <v>194</v>
      </c>
      <c r="B108" s="127" t="s">
        <v>463</v>
      </c>
      <c r="C108" s="123"/>
      <c r="D108" s="129">
        <v>51.997779999999999</v>
      </c>
      <c r="E108" s="117" t="s">
        <v>417</v>
      </c>
      <c r="F108" s="3" t="s">
        <v>471</v>
      </c>
    </row>
    <row r="109" spans="1:6" ht="25.5" x14ac:dyDescent="0.25">
      <c r="A109" s="131" t="s">
        <v>194</v>
      </c>
      <c r="B109" s="116" t="s">
        <v>464</v>
      </c>
      <c r="C109" s="123"/>
      <c r="D109" s="115">
        <v>12000</v>
      </c>
      <c r="E109" s="117" t="s">
        <v>417</v>
      </c>
      <c r="F109" s="3" t="s">
        <v>471</v>
      </c>
    </row>
    <row r="110" spans="1:6" ht="15" x14ac:dyDescent="0.25">
      <c r="A110" s="131" t="s">
        <v>194</v>
      </c>
      <c r="B110" s="127" t="s">
        <v>465</v>
      </c>
      <c r="C110" s="123"/>
      <c r="D110" s="129">
        <v>123.38499000000002</v>
      </c>
      <c r="E110" s="117"/>
    </row>
    <row r="111" spans="1:6" ht="15" x14ac:dyDescent="0.25">
      <c r="A111" s="131" t="s">
        <v>194</v>
      </c>
      <c r="B111" s="121" t="s">
        <v>466</v>
      </c>
      <c r="C111" s="123"/>
      <c r="D111" s="115">
        <f>SUM(D78:D110)-12000</f>
        <v>79023.901110000021</v>
      </c>
      <c r="E111" s="123"/>
    </row>
    <row r="112" spans="1:6" ht="15" x14ac:dyDescent="0.25">
      <c r="A112" s="131" t="s">
        <v>194</v>
      </c>
      <c r="B112" s="121" t="s">
        <v>467</v>
      </c>
      <c r="C112" s="123"/>
      <c r="D112" s="115">
        <f>SUM(D78:D110)</f>
        <v>91023.901110000021</v>
      </c>
      <c r="E112" s="123"/>
    </row>
    <row r="113" spans="1:5" ht="15" x14ac:dyDescent="0.25">
      <c r="A113" s="131" t="s">
        <v>194</v>
      </c>
      <c r="B113" s="121" t="s">
        <v>468</v>
      </c>
      <c r="C113" s="123"/>
      <c r="D113" s="115">
        <f>SUMIF(F78:F110,"А",D78:D110)</f>
        <v>25992.696866666665</v>
      </c>
      <c r="E113" s="123"/>
    </row>
    <row r="114" spans="1:5" ht="15" x14ac:dyDescent="0.25">
      <c r="A114" s="131" t="s">
        <v>194</v>
      </c>
      <c r="B114" s="121" t="s">
        <v>469</v>
      </c>
      <c r="C114" s="123"/>
      <c r="D114" s="115">
        <f>D112-D113</f>
        <v>65031.204243333355</v>
      </c>
      <c r="E114" s="123"/>
    </row>
    <row r="115" spans="1:5" s="85" customFormat="1" ht="15.75" x14ac:dyDescent="0.25">
      <c r="A115" s="82" t="s">
        <v>112</v>
      </c>
      <c r="B115" s="82"/>
      <c r="C115" s="82"/>
      <c r="D115" s="124"/>
      <c r="E115" s="82"/>
    </row>
    <row r="116" spans="1:5" x14ac:dyDescent="0.25">
      <c r="A116" s="87" t="s">
        <v>113</v>
      </c>
      <c r="B116" s="87" t="s">
        <v>114</v>
      </c>
      <c r="C116" s="122"/>
    </row>
    <row r="117" spans="1:5" ht="51" x14ac:dyDescent="0.25">
      <c r="A117" s="34">
        <v>43033</v>
      </c>
      <c r="B117" s="87" t="s">
        <v>211</v>
      </c>
      <c r="C117" s="122"/>
    </row>
  </sheetData>
  <sheetProtection formatCells="0" formatColumns="0" formatRows="0" insertColumns="0" insertRows="0" insertHyperlinks="0" deleteColumns="0" deleteRows="0" sort="0" autoFilter="0" pivotTables="0"/>
  <mergeCells count="17">
    <mergeCell ref="A1:D1"/>
    <mergeCell ref="A11:D11"/>
    <mergeCell ref="A56:D56"/>
    <mergeCell ref="A3:B3"/>
    <mergeCell ref="A4:B4"/>
    <mergeCell ref="A5:B5"/>
    <mergeCell ref="A6:B6"/>
    <mergeCell ref="B69:B71"/>
    <mergeCell ref="B72:B74"/>
    <mergeCell ref="A76:D76"/>
    <mergeCell ref="A7:B7"/>
    <mergeCell ref="A8:B8"/>
    <mergeCell ref="B59:B61"/>
    <mergeCell ref="B62:B64"/>
    <mergeCell ref="A58:D58"/>
    <mergeCell ref="A65:D65"/>
    <mergeCell ref="B66:B68"/>
  </mergeCells>
  <conditionalFormatting sqref="E78:E110">
    <cfRule type="cellIs" dxfId="1" priority="1" operator="equal">
      <formula>0</formula>
    </cfRule>
  </conditionalFormatting>
  <conditionalFormatting sqref="B78:B79 C78:C103 C105:C107 B102:B114">
    <cfRule type="cellIs" dxfId="0" priority="2" operator="equal">
      <formula>0</formula>
    </cfRule>
  </conditionalFormatting>
  <pageMargins left="0.78740157480314965" right="0.39370078740157483" top="0.59055118110236227" bottom="0.78740157480314965" header="0.31496062992125984" footer="0.31496062992125984"/>
  <pageSetup scale="63" fitToHeight="10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5" sqref="B5"/>
    </sheetView>
  </sheetViews>
  <sheetFormatPr defaultRowHeight="12.75" x14ac:dyDescent="0.25"/>
  <cols>
    <col min="1" max="1" width="61.7109375" style="4" customWidth="1"/>
    <col min="2" max="2" width="30.7109375" style="4" customWidth="1"/>
    <col min="3" max="16384" width="9.140625" style="4"/>
  </cols>
  <sheetData>
    <row r="1" spans="1:2" s="3" customFormat="1" ht="64.5" customHeight="1" x14ac:dyDescent="0.25">
      <c r="A1" s="92" t="s">
        <v>115</v>
      </c>
      <c r="B1" s="92"/>
    </row>
    <row r="3" spans="1:2" ht="25.5" x14ac:dyDescent="0.25">
      <c r="A3" s="5" t="s">
        <v>116</v>
      </c>
      <c r="B3" s="22"/>
    </row>
    <row r="4" spans="1:2" ht="25.5" x14ac:dyDescent="0.25">
      <c r="A4" s="5" t="s">
        <v>117</v>
      </c>
      <c r="B4" s="22"/>
    </row>
    <row r="5" spans="1:2" ht="51" x14ac:dyDescent="0.25">
      <c r="A5" s="5" t="s">
        <v>118</v>
      </c>
      <c r="B5" s="22"/>
    </row>
    <row r="6" spans="1:2" x14ac:dyDescent="0.25">
      <c r="A6" s="6" t="s">
        <v>119</v>
      </c>
      <c r="B6" s="23"/>
    </row>
    <row r="8" spans="1:2" s="13" customFormat="1" ht="37.5" customHeight="1" x14ac:dyDescent="0.25">
      <c r="A8" s="91" t="s">
        <v>120</v>
      </c>
      <c r="B8" s="91"/>
    </row>
    <row r="9" spans="1:2" ht="37.5" customHeight="1" x14ac:dyDescent="0.25"/>
  </sheetData>
  <mergeCells count="2">
    <mergeCell ref="A1:B1"/>
    <mergeCell ref="A8:B8"/>
  </mergeCells>
  <pageMargins left="0.78740157480314965" right="0.39370078740157483" top="0.59055118110236227" bottom="0.78740157480314965" header="0.31496062992125984" footer="0.31496062992125984"/>
  <pageSetup fitToHeight="10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workbookViewId="0">
      <selection activeCell="B5" sqref="B5"/>
    </sheetView>
  </sheetViews>
  <sheetFormatPr defaultRowHeight="12.75" x14ac:dyDescent="0.25"/>
  <cols>
    <col min="1" max="1" width="61.7109375" style="4" customWidth="1"/>
    <col min="2" max="2" width="30.7109375" style="4" customWidth="1"/>
    <col min="3" max="16384" width="9.140625" style="4"/>
  </cols>
  <sheetData>
    <row r="1" spans="1:2" s="3" customFormat="1" ht="33" customHeight="1" x14ac:dyDescent="0.25">
      <c r="A1" s="92" t="s">
        <v>121</v>
      </c>
      <c r="B1" s="92"/>
    </row>
    <row r="3" spans="1:2" ht="153" x14ac:dyDescent="0.25">
      <c r="A3" s="6" t="s">
        <v>122</v>
      </c>
      <c r="B3" s="21"/>
    </row>
    <row r="5" spans="1:2" ht="25.5" customHeight="1" x14ac:dyDescent="0.25">
      <c r="A5" s="95" t="s">
        <v>123</v>
      </c>
      <c r="B5" s="95"/>
    </row>
  </sheetData>
  <mergeCells count="2">
    <mergeCell ref="A1:B1"/>
    <mergeCell ref="A5:B5"/>
  </mergeCells>
  <pageMargins left="0.78740157480314965" right="0.39370078740157483" top="0.59055118110236227" bottom="0.78740157480314965" header="0.31496062992125984" footer="0.31496062992125984"/>
  <pageSetup fitToHeight="10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workbookViewId="0">
      <selection activeCell="B5" sqref="B5"/>
    </sheetView>
  </sheetViews>
  <sheetFormatPr defaultRowHeight="12.75" x14ac:dyDescent="0.25"/>
  <cols>
    <col min="1" max="1" width="61.7109375" style="4" customWidth="1"/>
    <col min="2" max="2" width="30.7109375" style="4" customWidth="1"/>
    <col min="3" max="16384" width="9.140625" style="4"/>
  </cols>
  <sheetData>
    <row r="1" spans="1:2" s="3" customFormat="1" ht="47.25" customHeight="1" x14ac:dyDescent="0.25">
      <c r="A1" s="92" t="s">
        <v>124</v>
      </c>
      <c r="B1" s="92"/>
    </row>
    <row r="3" spans="1:2" ht="25.5" x14ac:dyDescent="0.25">
      <c r="A3" s="19" t="s">
        <v>125</v>
      </c>
      <c r="B3" s="27"/>
    </row>
    <row r="4" spans="1:2" ht="38.25" x14ac:dyDescent="0.25">
      <c r="A4" s="19" t="s">
        <v>126</v>
      </c>
      <c r="B4" s="27"/>
    </row>
    <row r="5" spans="1:2" ht="63.75" x14ac:dyDescent="0.25">
      <c r="A5" s="19" t="s">
        <v>127</v>
      </c>
      <c r="B5" s="27"/>
    </row>
    <row r="6" spans="1:2" ht="76.5" x14ac:dyDescent="0.25">
      <c r="A6" s="20" t="s">
        <v>128</v>
      </c>
      <c r="B6" s="28"/>
    </row>
  </sheetData>
  <mergeCells count="1">
    <mergeCell ref="A1:B1"/>
  </mergeCells>
  <pageMargins left="0.78740157480314965" right="0.39370078740157483" top="0.59055118110236227" bottom="0.78740157480314965" header="0.31496062992125984" footer="0.31496062992125984"/>
  <pageSetup fitToHeight="10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workbookViewId="0">
      <selection activeCell="B5" sqref="B5"/>
    </sheetView>
  </sheetViews>
  <sheetFormatPr defaultRowHeight="12.75" x14ac:dyDescent="0.25"/>
  <cols>
    <col min="1" max="1" width="61.7109375" style="4" customWidth="1"/>
    <col min="2" max="2" width="30.7109375" style="4" customWidth="1"/>
    <col min="3" max="16384" width="9.140625" style="4"/>
  </cols>
  <sheetData>
    <row r="1" spans="1:2" s="3" customFormat="1" ht="47.25" customHeight="1" x14ac:dyDescent="0.25">
      <c r="A1" s="92" t="s">
        <v>129</v>
      </c>
      <c r="B1" s="92"/>
    </row>
    <row r="3" spans="1:2" ht="25.5" x14ac:dyDescent="0.25">
      <c r="A3" s="5" t="s">
        <v>130</v>
      </c>
      <c r="B3" s="24"/>
    </row>
    <row r="4" spans="1:2" x14ac:dyDescent="0.25">
      <c r="A4" s="5" t="s">
        <v>131</v>
      </c>
      <c r="B4" s="24"/>
    </row>
    <row r="5" spans="1:2" x14ac:dyDescent="0.25">
      <c r="A5" s="7" t="s">
        <v>132</v>
      </c>
      <c r="B5" s="26"/>
    </row>
  </sheetData>
  <mergeCells count="1">
    <mergeCell ref="A1:B1"/>
  </mergeCells>
  <pageMargins left="0.78740157480314965" right="0.39370078740157483" top="0.59055118110236227" bottom="0.78740157480314965" header="0.31496062992125984" footer="0.31496062992125984"/>
  <pageSetup fitToHeight="10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5" sqref="B5"/>
    </sheetView>
  </sheetViews>
  <sheetFormatPr defaultRowHeight="12.75" x14ac:dyDescent="0.25"/>
  <cols>
    <col min="1" max="1" width="61.7109375" style="4" customWidth="1"/>
    <col min="2" max="2" width="30.7109375" style="4" customWidth="1"/>
    <col min="3" max="16384" width="9.140625" style="4"/>
  </cols>
  <sheetData>
    <row r="1" spans="1:2" s="3" customFormat="1" ht="33" customHeight="1" x14ac:dyDescent="0.25">
      <c r="A1" s="92" t="s">
        <v>133</v>
      </c>
      <c r="B1" s="92"/>
    </row>
    <row r="3" spans="1:2" x14ac:dyDescent="0.25">
      <c r="A3" s="5" t="s">
        <v>134</v>
      </c>
      <c r="B3" s="24"/>
    </row>
    <row r="4" spans="1:2" x14ac:dyDescent="0.25">
      <c r="A4" s="5" t="s">
        <v>135</v>
      </c>
      <c r="B4" s="25"/>
    </row>
    <row r="5" spans="1:2" x14ac:dyDescent="0.25">
      <c r="A5" s="5" t="s">
        <v>136</v>
      </c>
      <c r="B5" s="24"/>
    </row>
    <row r="6" spans="1:2" ht="25.5" x14ac:dyDescent="0.25">
      <c r="A6" s="5" t="s">
        <v>137</v>
      </c>
      <c r="B6" s="24"/>
    </row>
    <row r="7" spans="1:2" ht="25.5" x14ac:dyDescent="0.25">
      <c r="A7" s="5" t="s">
        <v>138</v>
      </c>
      <c r="B7" s="22"/>
    </row>
    <row r="8" spans="1:2" x14ac:dyDescent="0.25">
      <c r="A8" s="5" t="s">
        <v>139</v>
      </c>
      <c r="B8" s="22"/>
    </row>
    <row r="9" spans="1:2" ht="51" x14ac:dyDescent="0.25">
      <c r="A9" s="5" t="s">
        <v>140</v>
      </c>
      <c r="B9" s="22"/>
    </row>
  </sheetData>
  <mergeCells count="1">
    <mergeCell ref="A1:B1"/>
  </mergeCells>
  <pageMargins left="0.78740157480314965" right="0.39370078740157483" top="0.59055118110236227" bottom="0.78740157480314965" header="0.31496062992125984" footer="0.31496062992125984"/>
  <pageSetup fitToHeight="10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15.75" x14ac:dyDescent="0.25">
      <c r="A1" s="90" t="s">
        <v>21</v>
      </c>
      <c r="B1" s="90"/>
    </row>
    <row r="3" spans="1:2" ht="51" x14ac:dyDescent="0.25">
      <c r="A3" s="2" t="s">
        <v>16</v>
      </c>
      <c r="B3" s="10"/>
    </row>
    <row r="4" spans="1:2" ht="25.5" x14ac:dyDescent="0.25">
      <c r="A4" s="2" t="s">
        <v>17</v>
      </c>
      <c r="B4" s="10"/>
    </row>
    <row r="5" spans="1:2" x14ac:dyDescent="0.25">
      <c r="A5" s="2" t="s">
        <v>18</v>
      </c>
      <c r="B5" s="12"/>
    </row>
    <row r="6" spans="1:2" x14ac:dyDescent="0.25">
      <c r="A6" s="2" t="s">
        <v>19</v>
      </c>
      <c r="B6" s="10"/>
    </row>
    <row r="7" spans="1:2" ht="25.5" x14ac:dyDescent="0.25">
      <c r="A7" s="2" t="s">
        <v>20</v>
      </c>
      <c r="B7" s="10"/>
    </row>
    <row r="9" spans="1:2" ht="25.5" customHeight="1" x14ac:dyDescent="0.25">
      <c r="A9" s="91" t="s">
        <v>22</v>
      </c>
      <c r="B9" s="91"/>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33" customHeight="1" x14ac:dyDescent="0.25">
      <c r="A1" s="92" t="s">
        <v>28</v>
      </c>
      <c r="B1" s="92"/>
    </row>
    <row r="3" spans="1:2" ht="51" x14ac:dyDescent="0.25">
      <c r="A3" s="2" t="s">
        <v>23</v>
      </c>
      <c r="B3" s="10"/>
    </row>
    <row r="4" spans="1:2" ht="38.25" x14ac:dyDescent="0.25">
      <c r="A4" s="2" t="s">
        <v>24</v>
      </c>
      <c r="B4" s="10"/>
    </row>
    <row r="5" spans="1:2" ht="38.25" x14ac:dyDescent="0.25">
      <c r="A5" s="2" t="s">
        <v>25</v>
      </c>
      <c r="B5" s="12"/>
    </row>
    <row r="6" spans="1:2" ht="38.25" x14ac:dyDescent="0.25">
      <c r="A6" s="2" t="s">
        <v>26</v>
      </c>
      <c r="B6" s="10"/>
    </row>
    <row r="7" spans="1:2" ht="38.25" x14ac:dyDescent="0.25">
      <c r="A7" s="2" t="s">
        <v>27</v>
      </c>
      <c r="B7" s="10"/>
    </row>
    <row r="9" spans="1:2" ht="25.5" customHeight="1" x14ac:dyDescent="0.25">
      <c r="A9" s="91" t="s">
        <v>29</v>
      </c>
      <c r="B9" s="91"/>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15.75" x14ac:dyDescent="0.25">
      <c r="A1" s="93" t="s">
        <v>35</v>
      </c>
      <c r="B1" s="93"/>
    </row>
    <row r="3" spans="1:2" ht="38.25" x14ac:dyDescent="0.25">
      <c r="A3" s="2" t="s">
        <v>30</v>
      </c>
      <c r="B3" s="10"/>
    </row>
    <row r="4" spans="1:2" ht="25.5" x14ac:dyDescent="0.25">
      <c r="A4" s="2" t="s">
        <v>31</v>
      </c>
      <c r="B4" s="10"/>
    </row>
    <row r="5" spans="1:2" ht="25.5" x14ac:dyDescent="0.25">
      <c r="A5" s="2" t="s">
        <v>32</v>
      </c>
      <c r="B5" s="12"/>
    </row>
    <row r="6" spans="1:2" ht="25.5" x14ac:dyDescent="0.25">
      <c r="A6" s="2" t="s">
        <v>33</v>
      </c>
      <c r="B6" s="10"/>
    </row>
    <row r="7" spans="1:2" ht="25.5" x14ac:dyDescent="0.25">
      <c r="A7" s="2" t="s">
        <v>34</v>
      </c>
      <c r="B7" s="10"/>
    </row>
    <row r="9" spans="1:2" ht="25.5" customHeight="1" x14ac:dyDescent="0.25">
      <c r="A9" s="91" t="s">
        <v>36</v>
      </c>
      <c r="B9" s="91"/>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33" customHeight="1" x14ac:dyDescent="0.25">
      <c r="A1" s="92" t="s">
        <v>42</v>
      </c>
      <c r="B1" s="92"/>
    </row>
    <row r="3" spans="1:2" ht="38.25" x14ac:dyDescent="0.25">
      <c r="A3" s="2" t="s">
        <v>37</v>
      </c>
      <c r="B3" s="10"/>
    </row>
    <row r="4" spans="1:2" ht="38.25" x14ac:dyDescent="0.25">
      <c r="A4" s="2" t="s">
        <v>38</v>
      </c>
      <c r="B4" s="10"/>
    </row>
    <row r="5" spans="1:2" ht="25.5" x14ac:dyDescent="0.25">
      <c r="A5" s="2" t="s">
        <v>39</v>
      </c>
      <c r="B5" s="12"/>
    </row>
    <row r="6" spans="1:2" ht="25.5" x14ac:dyDescent="0.25">
      <c r="A6" s="2" t="s">
        <v>40</v>
      </c>
      <c r="B6" s="10"/>
    </row>
    <row r="7" spans="1:2" ht="38.25" x14ac:dyDescent="0.25">
      <c r="A7" s="2" t="s">
        <v>41</v>
      </c>
      <c r="B7" s="10"/>
    </row>
    <row r="9" spans="1:2" ht="25.5" customHeight="1" x14ac:dyDescent="0.25">
      <c r="A9" s="91" t="s">
        <v>43</v>
      </c>
      <c r="B9" s="91"/>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33" customHeight="1" x14ac:dyDescent="0.25">
      <c r="A1" s="92" t="s">
        <v>49</v>
      </c>
      <c r="B1" s="92"/>
    </row>
    <row r="3" spans="1:2" ht="38.25" x14ac:dyDescent="0.25">
      <c r="A3" s="2" t="s">
        <v>50</v>
      </c>
      <c r="B3" s="10"/>
    </row>
    <row r="4" spans="1:2" ht="38.25" x14ac:dyDescent="0.25">
      <c r="A4" s="2" t="s">
        <v>51</v>
      </c>
      <c r="B4" s="10"/>
    </row>
    <row r="5" spans="1:2" ht="25.5" x14ac:dyDescent="0.25">
      <c r="A5" s="2" t="s">
        <v>52</v>
      </c>
      <c r="B5" s="12"/>
    </row>
    <row r="6" spans="1:2" ht="25.5" x14ac:dyDescent="0.25">
      <c r="A6" s="2" t="s">
        <v>53</v>
      </c>
      <c r="B6" s="10"/>
    </row>
    <row r="7" spans="1:2" ht="38.25" x14ac:dyDescent="0.25">
      <c r="A7" s="2" t="s">
        <v>54</v>
      </c>
      <c r="B7" s="10"/>
    </row>
    <row r="9" spans="1:2" ht="25.5" customHeight="1" x14ac:dyDescent="0.25">
      <c r="A9" s="94" t="s">
        <v>146</v>
      </c>
      <c r="B9" s="94"/>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B7" sqref="B7"/>
    </sheetView>
  </sheetViews>
  <sheetFormatPr defaultRowHeight="12.75" x14ac:dyDescent="0.25"/>
  <cols>
    <col min="1" max="1" width="61.7109375" style="3" customWidth="1"/>
    <col min="2" max="2" width="30.7109375" style="3" customWidth="1"/>
    <col min="3" max="16384" width="9.140625" style="3"/>
  </cols>
  <sheetData>
    <row r="1" spans="1:2" ht="47.25" customHeight="1" x14ac:dyDescent="0.25">
      <c r="A1" s="92" t="s">
        <v>55</v>
      </c>
      <c r="B1" s="92"/>
    </row>
    <row r="3" spans="1:2" ht="63.75" x14ac:dyDescent="0.25">
      <c r="A3" s="2" t="s">
        <v>44</v>
      </c>
      <c r="B3" s="10"/>
    </row>
    <row r="4" spans="1:2" ht="51" x14ac:dyDescent="0.25">
      <c r="A4" s="2" t="s">
        <v>45</v>
      </c>
      <c r="B4" s="10"/>
    </row>
    <row r="5" spans="1:2" ht="51" x14ac:dyDescent="0.25">
      <c r="A5" s="2" t="s">
        <v>46</v>
      </c>
      <c r="B5" s="12"/>
    </row>
    <row r="6" spans="1:2" ht="51" x14ac:dyDescent="0.25">
      <c r="A6" s="2" t="s">
        <v>47</v>
      </c>
      <c r="B6" s="10"/>
    </row>
    <row r="7" spans="1:2" ht="63.75" x14ac:dyDescent="0.25">
      <c r="A7" s="2" t="s">
        <v>48</v>
      </c>
      <c r="B7" s="10"/>
    </row>
    <row r="9" spans="1:2" s="14" customFormat="1" ht="25.5" customHeight="1" x14ac:dyDescent="0.25">
      <c r="A9" s="95" t="s">
        <v>56</v>
      </c>
      <c r="B9" s="95"/>
    </row>
  </sheetData>
  <sheetProtection formatCells="0" formatColumns="0" formatRows="0" insertColumns="0" insertRows="0" insertHyperlinks="0" deleteColumns="0" deleteRows="0" sort="0" autoFilter="0" pivotTables="0"/>
  <mergeCells count="2">
    <mergeCell ref="A1:B1"/>
    <mergeCell ref="A9:B9"/>
  </mergeCells>
  <pageMargins left="0.78740157480314965" right="0.39370078740157483" top="0.59055118110236227" bottom="0.78740157480314965" header="0.31496062992125984" footer="0.31496062992125984"/>
  <pageSetup fitToHeight="10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opLeftCell="A4" workbookViewId="0">
      <selection activeCell="A9" sqref="A9"/>
    </sheetView>
  </sheetViews>
  <sheetFormatPr defaultRowHeight="12.75" x14ac:dyDescent="0.25"/>
  <cols>
    <col min="1" max="1" width="61.7109375" style="3" customWidth="1"/>
    <col min="2" max="2" width="30.7109375" style="3" customWidth="1"/>
    <col min="3" max="16384" width="9.140625" style="3"/>
  </cols>
  <sheetData>
    <row r="1" spans="1:2" ht="33" customHeight="1" x14ac:dyDescent="0.25">
      <c r="A1" s="92" t="s">
        <v>57</v>
      </c>
      <c r="B1" s="92"/>
    </row>
    <row r="3" spans="1:2" ht="25.5" x14ac:dyDescent="0.25">
      <c r="A3" s="2" t="s">
        <v>58</v>
      </c>
      <c r="B3" s="11"/>
    </row>
    <row r="4" spans="1:2" ht="25.5" x14ac:dyDescent="0.25">
      <c r="A4" s="2" t="s">
        <v>59</v>
      </c>
      <c r="B4" s="11"/>
    </row>
    <row r="5" spans="1:2" ht="25.5" x14ac:dyDescent="0.25">
      <c r="A5" s="2" t="s">
        <v>60</v>
      </c>
      <c r="B5" s="11"/>
    </row>
    <row r="6" spans="1:2" ht="38.25" x14ac:dyDescent="0.25">
      <c r="A6" s="2" t="s">
        <v>61</v>
      </c>
      <c r="B6" s="11"/>
    </row>
    <row r="7" spans="1:2" ht="51" x14ac:dyDescent="0.25">
      <c r="A7" s="2" t="s">
        <v>142</v>
      </c>
      <c r="B7" s="11"/>
    </row>
    <row r="8" spans="1:2" ht="25.5" x14ac:dyDescent="0.25">
      <c r="A8" s="2" t="s">
        <v>62</v>
      </c>
      <c r="B8" s="11"/>
    </row>
    <row r="9" spans="1:2" ht="25.5" x14ac:dyDescent="0.25">
      <c r="A9" s="2" t="s">
        <v>63</v>
      </c>
      <c r="B9" s="11"/>
    </row>
    <row r="10" spans="1:2" ht="25.5" x14ac:dyDescent="0.25">
      <c r="A10" s="2" t="s">
        <v>64</v>
      </c>
      <c r="B10" s="11"/>
    </row>
    <row r="11" spans="1:2" ht="25.5" x14ac:dyDescent="0.25">
      <c r="A11" s="2" t="s">
        <v>65</v>
      </c>
      <c r="B11" s="11"/>
    </row>
    <row r="12" spans="1:2" x14ac:dyDescent="0.25">
      <c r="A12" s="2" t="s">
        <v>66</v>
      </c>
      <c r="B12" s="11"/>
    </row>
    <row r="13" spans="1:2" ht="25.5" x14ac:dyDescent="0.25">
      <c r="A13" s="2" t="s">
        <v>67</v>
      </c>
      <c r="B13" s="11"/>
    </row>
    <row r="14" spans="1:2" ht="25.5" x14ac:dyDescent="0.25">
      <c r="A14" s="2" t="s">
        <v>68</v>
      </c>
      <c r="B14" s="11"/>
    </row>
    <row r="15" spans="1:2" ht="25.5" x14ac:dyDescent="0.25">
      <c r="A15" s="2" t="s">
        <v>69</v>
      </c>
      <c r="B15" s="11"/>
    </row>
    <row r="16" spans="1:2" ht="63.75" x14ac:dyDescent="0.25">
      <c r="A16" s="2" t="s">
        <v>70</v>
      </c>
      <c r="B16" s="11"/>
    </row>
    <row r="17" spans="1:2" ht="38.25" x14ac:dyDescent="0.25">
      <c r="A17" s="2" t="s">
        <v>71</v>
      </c>
      <c r="B17" s="11"/>
    </row>
    <row r="18" spans="1:2" ht="51" x14ac:dyDescent="0.25">
      <c r="A18" s="2" t="s">
        <v>72</v>
      </c>
      <c r="B18" s="11"/>
    </row>
    <row r="19" spans="1:2" ht="38.25" x14ac:dyDescent="0.25">
      <c r="A19" s="2" t="s">
        <v>73</v>
      </c>
      <c r="B19" s="11"/>
    </row>
    <row r="20" spans="1:2" ht="25.5" x14ac:dyDescent="0.25">
      <c r="A20" s="2" t="s">
        <v>74</v>
      </c>
      <c r="B20" s="11"/>
    </row>
    <row r="21" spans="1:2" ht="51" x14ac:dyDescent="0.25">
      <c r="A21" s="2" t="s">
        <v>75</v>
      </c>
      <c r="B21" s="10"/>
    </row>
    <row r="22" spans="1:2" ht="38.25" x14ac:dyDescent="0.25">
      <c r="A22" s="2" t="s">
        <v>76</v>
      </c>
      <c r="B22" s="15"/>
    </row>
    <row r="23" spans="1:2" ht="25.5" x14ac:dyDescent="0.25">
      <c r="A23" s="2" t="s">
        <v>77</v>
      </c>
      <c r="B23" s="15"/>
    </row>
    <row r="24" spans="1:2" ht="38.25" x14ac:dyDescent="0.25">
      <c r="A24" s="2" t="s">
        <v>78</v>
      </c>
      <c r="B24" s="16"/>
    </row>
    <row r="25" spans="1:2" ht="38.25" x14ac:dyDescent="0.25">
      <c r="A25" s="2" t="s">
        <v>79</v>
      </c>
      <c r="B25" s="16"/>
    </row>
    <row r="26" spans="1:2" ht="63.75" x14ac:dyDescent="0.25">
      <c r="A26" s="2" t="s">
        <v>80</v>
      </c>
      <c r="B26" s="16"/>
    </row>
    <row r="27" spans="1:2" ht="38.25" x14ac:dyDescent="0.25">
      <c r="A27" s="2" t="s">
        <v>81</v>
      </c>
      <c r="B27" s="11"/>
    </row>
    <row r="28" spans="1:2" ht="25.5" x14ac:dyDescent="0.25">
      <c r="A28" s="2" t="s">
        <v>82</v>
      </c>
      <c r="B28" s="16"/>
    </row>
    <row r="29" spans="1:2" ht="25.5" x14ac:dyDescent="0.25">
      <c r="A29" s="2" t="s">
        <v>83</v>
      </c>
      <c r="B29" s="11"/>
    </row>
    <row r="30" spans="1:2" ht="25.5" x14ac:dyDescent="0.25">
      <c r="A30" s="2" t="s">
        <v>84</v>
      </c>
      <c r="B30" s="11"/>
    </row>
    <row r="31" spans="1:2" ht="51" x14ac:dyDescent="0.25">
      <c r="A31" s="2" t="s">
        <v>85</v>
      </c>
      <c r="B31" s="15"/>
    </row>
    <row r="32" spans="1:2" ht="51" x14ac:dyDescent="0.25">
      <c r="A32" s="2" t="s">
        <v>143</v>
      </c>
      <c r="B32" s="15"/>
    </row>
    <row r="33" spans="1:2" ht="51" x14ac:dyDescent="0.25">
      <c r="A33" s="2" t="s">
        <v>86</v>
      </c>
      <c r="B33" s="15"/>
    </row>
    <row r="35" spans="1:2" ht="42.75" customHeight="1" x14ac:dyDescent="0.25">
      <c r="A35" s="94" t="s">
        <v>147</v>
      </c>
      <c r="B35" s="94"/>
    </row>
  </sheetData>
  <sheetProtection formatCells="0" formatColumns="0" formatRows="0" insertColumns="0" insertRows="0" insertHyperlinks="0" deleteColumns="0" deleteRows="0" sort="0" autoFilter="0" pivotTables="0"/>
  <mergeCells count="2">
    <mergeCell ref="A1:B1"/>
    <mergeCell ref="A35:B35"/>
  </mergeCells>
  <pageMargins left="0.78740157480314965" right="0.39370078740157483" top="0.59055118110236227" bottom="0.78740157480314965" header="0.31496062992125984" footer="0.31496062992125984"/>
  <pageSetup fitToHeight="10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2"/>
  <sheetViews>
    <sheetView tabSelected="1" topLeftCell="C1" zoomScaleNormal="100" workbookViewId="0">
      <pane xSplit="1" ySplit="5" topLeftCell="D6" activePane="bottomRight" state="frozen"/>
      <selection activeCell="C1" sqref="C1"/>
      <selection pane="topRight" activeCell="D1" sqref="D1"/>
      <selection pane="bottomLeft" activeCell="C6" sqref="C6"/>
      <selection pane="bottomRight" activeCell="J9" sqref="J9"/>
    </sheetView>
  </sheetViews>
  <sheetFormatPr defaultColWidth="10.5703125" defaultRowHeight="12" x14ac:dyDescent="0.25"/>
  <cols>
    <col min="1" max="1" width="9.140625" style="35" hidden="1" customWidth="1"/>
    <col min="2" max="2" width="9.140625" style="36" hidden="1" customWidth="1"/>
    <col min="3" max="3" width="2" style="36" customWidth="1"/>
    <col min="4" max="4" width="7.7109375" style="37" customWidth="1"/>
    <col min="5" max="5" width="47" style="37" customWidth="1"/>
    <col min="6" max="6" width="16" style="37" customWidth="1"/>
    <col min="7" max="7" width="14.28515625" style="37" customWidth="1"/>
    <col min="8" max="8" width="3.7109375" style="37" customWidth="1"/>
    <col min="9" max="9" width="7.7109375" style="37" customWidth="1"/>
    <col min="10" max="10" width="46.42578125" style="37" customWidth="1"/>
    <col min="11" max="11" width="16" style="37" customWidth="1"/>
    <col min="12" max="12" width="15.5703125" style="37" customWidth="1"/>
    <col min="13" max="13" width="2.5703125" style="37" customWidth="1"/>
    <col min="14" max="14" width="7.7109375" style="37" customWidth="1"/>
    <col min="15" max="15" width="42.42578125" style="37" customWidth="1"/>
    <col min="16" max="16" width="16" style="37" customWidth="1"/>
    <col min="17" max="17" width="15.140625" style="37" customWidth="1"/>
    <col min="18" max="254" width="10.5703125" style="37"/>
    <col min="255" max="256" width="0" style="37" hidden="1" customWidth="1"/>
    <col min="257" max="257" width="3.7109375" style="37" customWidth="1"/>
    <col min="258" max="258" width="7.7109375" style="37" customWidth="1"/>
    <col min="259" max="259" width="54.5703125" style="37" customWidth="1"/>
    <col min="260" max="260" width="16" style="37" customWidth="1"/>
    <col min="261" max="261" width="21.5703125" style="37" customWidth="1"/>
    <col min="262" max="262" width="3.7109375" style="37" customWidth="1"/>
    <col min="263" max="510" width="10.5703125" style="37"/>
    <col min="511" max="512" width="0" style="37" hidden="1" customWidth="1"/>
    <col min="513" max="513" width="3.7109375" style="37" customWidth="1"/>
    <col min="514" max="514" width="7.7109375" style="37" customWidth="1"/>
    <col min="515" max="515" width="54.5703125" style="37" customWidth="1"/>
    <col min="516" max="516" width="16" style="37" customWidth="1"/>
    <col min="517" max="517" width="21.5703125" style="37" customWidth="1"/>
    <col min="518" max="518" width="3.7109375" style="37" customWidth="1"/>
    <col min="519" max="766" width="10.5703125" style="37"/>
    <col min="767" max="768" width="0" style="37" hidden="1" customWidth="1"/>
    <col min="769" max="769" width="3.7109375" style="37" customWidth="1"/>
    <col min="770" max="770" width="7.7109375" style="37" customWidth="1"/>
    <col min="771" max="771" width="54.5703125" style="37" customWidth="1"/>
    <col min="772" max="772" width="16" style="37" customWidth="1"/>
    <col min="773" max="773" width="21.5703125" style="37" customWidth="1"/>
    <col min="774" max="774" width="3.7109375" style="37" customWidth="1"/>
    <col min="775" max="1022" width="10.5703125" style="37"/>
    <col min="1023" max="1024" width="0" style="37" hidden="1" customWidth="1"/>
    <col min="1025" max="1025" width="3.7109375" style="37" customWidth="1"/>
    <col min="1026" max="1026" width="7.7109375" style="37" customWidth="1"/>
    <col min="1027" max="1027" width="54.5703125" style="37" customWidth="1"/>
    <col min="1028" max="1028" width="16" style="37" customWidth="1"/>
    <col min="1029" max="1029" width="21.5703125" style="37" customWidth="1"/>
    <col min="1030" max="1030" width="3.7109375" style="37" customWidth="1"/>
    <col min="1031" max="1278" width="10.5703125" style="37"/>
    <col min="1279" max="1280" width="0" style="37" hidden="1" customWidth="1"/>
    <col min="1281" max="1281" width="3.7109375" style="37" customWidth="1"/>
    <col min="1282" max="1282" width="7.7109375" style="37" customWidth="1"/>
    <col min="1283" max="1283" width="54.5703125" style="37" customWidth="1"/>
    <col min="1284" max="1284" width="16" style="37" customWidth="1"/>
    <col min="1285" max="1285" width="21.5703125" style="37" customWidth="1"/>
    <col min="1286" max="1286" width="3.7109375" style="37" customWidth="1"/>
    <col min="1287" max="1534" width="10.5703125" style="37"/>
    <col min="1535" max="1536" width="0" style="37" hidden="1" customWidth="1"/>
    <col min="1537" max="1537" width="3.7109375" style="37" customWidth="1"/>
    <col min="1538" max="1538" width="7.7109375" style="37" customWidth="1"/>
    <col min="1539" max="1539" width="54.5703125" style="37" customWidth="1"/>
    <col min="1540" max="1540" width="16" style="37" customWidth="1"/>
    <col min="1541" max="1541" width="21.5703125" style="37" customWidth="1"/>
    <col min="1542" max="1542" width="3.7109375" style="37" customWidth="1"/>
    <col min="1543" max="1790" width="10.5703125" style="37"/>
    <col min="1791" max="1792" width="0" style="37" hidden="1" customWidth="1"/>
    <col min="1793" max="1793" width="3.7109375" style="37" customWidth="1"/>
    <col min="1794" max="1794" width="7.7109375" style="37" customWidth="1"/>
    <col min="1795" max="1795" width="54.5703125" style="37" customWidth="1"/>
    <col min="1796" max="1796" width="16" style="37" customWidth="1"/>
    <col min="1797" max="1797" width="21.5703125" style="37" customWidth="1"/>
    <col min="1798" max="1798" width="3.7109375" style="37" customWidth="1"/>
    <col min="1799" max="2046" width="10.5703125" style="37"/>
    <col min="2047" max="2048" width="0" style="37" hidden="1" customWidth="1"/>
    <col min="2049" max="2049" width="3.7109375" style="37" customWidth="1"/>
    <col min="2050" max="2050" width="7.7109375" style="37" customWidth="1"/>
    <col min="2051" max="2051" width="54.5703125" style="37" customWidth="1"/>
    <col min="2052" max="2052" width="16" style="37" customWidth="1"/>
    <col min="2053" max="2053" width="21.5703125" style="37" customWidth="1"/>
    <col min="2054" max="2054" width="3.7109375" style="37" customWidth="1"/>
    <col min="2055" max="2302" width="10.5703125" style="37"/>
    <col min="2303" max="2304" width="0" style="37" hidden="1" customWidth="1"/>
    <col min="2305" max="2305" width="3.7109375" style="37" customWidth="1"/>
    <col min="2306" max="2306" width="7.7109375" style="37" customWidth="1"/>
    <col min="2307" max="2307" width="54.5703125" style="37" customWidth="1"/>
    <col min="2308" max="2308" width="16" style="37" customWidth="1"/>
    <col min="2309" max="2309" width="21.5703125" style="37" customWidth="1"/>
    <col min="2310" max="2310" width="3.7109375" style="37" customWidth="1"/>
    <col min="2311" max="2558" width="10.5703125" style="37"/>
    <col min="2559" max="2560" width="0" style="37" hidden="1" customWidth="1"/>
    <col min="2561" max="2561" width="3.7109375" style="37" customWidth="1"/>
    <col min="2562" max="2562" width="7.7109375" style="37" customWidth="1"/>
    <col min="2563" max="2563" width="54.5703125" style="37" customWidth="1"/>
    <col min="2564" max="2564" width="16" style="37" customWidth="1"/>
    <col min="2565" max="2565" width="21.5703125" style="37" customWidth="1"/>
    <col min="2566" max="2566" width="3.7109375" style="37" customWidth="1"/>
    <col min="2567" max="2814" width="10.5703125" style="37"/>
    <col min="2815" max="2816" width="0" style="37" hidden="1" customWidth="1"/>
    <col min="2817" max="2817" width="3.7109375" style="37" customWidth="1"/>
    <col min="2818" max="2818" width="7.7109375" style="37" customWidth="1"/>
    <col min="2819" max="2819" width="54.5703125" style="37" customWidth="1"/>
    <col min="2820" max="2820" width="16" style="37" customWidth="1"/>
    <col min="2821" max="2821" width="21.5703125" style="37" customWidth="1"/>
    <col min="2822" max="2822" width="3.7109375" style="37" customWidth="1"/>
    <col min="2823" max="3070" width="10.5703125" style="37"/>
    <col min="3071" max="3072" width="0" style="37" hidden="1" customWidth="1"/>
    <col min="3073" max="3073" width="3.7109375" style="37" customWidth="1"/>
    <col min="3074" max="3074" width="7.7109375" style="37" customWidth="1"/>
    <col min="3075" max="3075" width="54.5703125" style="37" customWidth="1"/>
    <col min="3076" max="3076" width="16" style="37" customWidth="1"/>
    <col min="3077" max="3077" width="21.5703125" style="37" customWidth="1"/>
    <col min="3078" max="3078" width="3.7109375" style="37" customWidth="1"/>
    <col min="3079" max="3326" width="10.5703125" style="37"/>
    <col min="3327" max="3328" width="0" style="37" hidden="1" customWidth="1"/>
    <col min="3329" max="3329" width="3.7109375" style="37" customWidth="1"/>
    <col min="3330" max="3330" width="7.7109375" style="37" customWidth="1"/>
    <col min="3331" max="3331" width="54.5703125" style="37" customWidth="1"/>
    <col min="3332" max="3332" width="16" style="37" customWidth="1"/>
    <col min="3333" max="3333" width="21.5703125" style="37" customWidth="1"/>
    <col min="3334" max="3334" width="3.7109375" style="37" customWidth="1"/>
    <col min="3335" max="3582" width="10.5703125" style="37"/>
    <col min="3583" max="3584" width="0" style="37" hidden="1" customWidth="1"/>
    <col min="3585" max="3585" width="3.7109375" style="37" customWidth="1"/>
    <col min="3586" max="3586" width="7.7109375" style="37" customWidth="1"/>
    <col min="3587" max="3587" width="54.5703125" style="37" customWidth="1"/>
    <col min="3588" max="3588" width="16" style="37" customWidth="1"/>
    <col min="3589" max="3589" width="21.5703125" style="37" customWidth="1"/>
    <col min="3590" max="3590" width="3.7109375" style="37" customWidth="1"/>
    <col min="3591" max="3838" width="10.5703125" style="37"/>
    <col min="3839" max="3840" width="0" style="37" hidden="1" customWidth="1"/>
    <col min="3841" max="3841" width="3.7109375" style="37" customWidth="1"/>
    <col min="3842" max="3842" width="7.7109375" style="37" customWidth="1"/>
    <col min="3843" max="3843" width="54.5703125" style="37" customWidth="1"/>
    <col min="3844" max="3844" width="16" style="37" customWidth="1"/>
    <col min="3845" max="3845" width="21.5703125" style="37" customWidth="1"/>
    <col min="3846" max="3846" width="3.7109375" style="37" customWidth="1"/>
    <col min="3847" max="4094" width="10.5703125" style="37"/>
    <col min="4095" max="4096" width="0" style="37" hidden="1" customWidth="1"/>
    <col min="4097" max="4097" width="3.7109375" style="37" customWidth="1"/>
    <col min="4098" max="4098" width="7.7109375" style="37" customWidth="1"/>
    <col min="4099" max="4099" width="54.5703125" style="37" customWidth="1"/>
    <col min="4100" max="4100" width="16" style="37" customWidth="1"/>
    <col min="4101" max="4101" width="21.5703125" style="37" customWidth="1"/>
    <col min="4102" max="4102" width="3.7109375" style="37" customWidth="1"/>
    <col min="4103" max="4350" width="10.5703125" style="37"/>
    <col min="4351" max="4352" width="0" style="37" hidden="1" customWidth="1"/>
    <col min="4353" max="4353" width="3.7109375" style="37" customWidth="1"/>
    <col min="4354" max="4354" width="7.7109375" style="37" customWidth="1"/>
    <col min="4355" max="4355" width="54.5703125" style="37" customWidth="1"/>
    <col min="4356" max="4356" width="16" style="37" customWidth="1"/>
    <col min="4357" max="4357" width="21.5703125" style="37" customWidth="1"/>
    <col min="4358" max="4358" width="3.7109375" style="37" customWidth="1"/>
    <col min="4359" max="4606" width="10.5703125" style="37"/>
    <col min="4607" max="4608" width="0" style="37" hidden="1" customWidth="1"/>
    <col min="4609" max="4609" width="3.7109375" style="37" customWidth="1"/>
    <col min="4610" max="4610" width="7.7109375" style="37" customWidth="1"/>
    <col min="4611" max="4611" width="54.5703125" style="37" customWidth="1"/>
    <col min="4612" max="4612" width="16" style="37" customWidth="1"/>
    <col min="4613" max="4613" width="21.5703125" style="37" customWidth="1"/>
    <col min="4614" max="4614" width="3.7109375" style="37" customWidth="1"/>
    <col min="4615" max="4862" width="10.5703125" style="37"/>
    <col min="4863" max="4864" width="0" style="37" hidden="1" customWidth="1"/>
    <col min="4865" max="4865" width="3.7109375" style="37" customWidth="1"/>
    <col min="4866" max="4866" width="7.7109375" style="37" customWidth="1"/>
    <col min="4867" max="4867" width="54.5703125" style="37" customWidth="1"/>
    <col min="4868" max="4868" width="16" style="37" customWidth="1"/>
    <col min="4869" max="4869" width="21.5703125" style="37" customWidth="1"/>
    <col min="4870" max="4870" width="3.7109375" style="37" customWidth="1"/>
    <col min="4871" max="5118" width="10.5703125" style="37"/>
    <col min="5119" max="5120" width="0" style="37" hidden="1" customWidth="1"/>
    <col min="5121" max="5121" width="3.7109375" style="37" customWidth="1"/>
    <col min="5122" max="5122" width="7.7109375" style="37" customWidth="1"/>
    <col min="5123" max="5123" width="54.5703125" style="37" customWidth="1"/>
    <col min="5124" max="5124" width="16" style="37" customWidth="1"/>
    <col min="5125" max="5125" width="21.5703125" style="37" customWidth="1"/>
    <col min="5126" max="5126" width="3.7109375" style="37" customWidth="1"/>
    <col min="5127" max="5374" width="10.5703125" style="37"/>
    <col min="5375" max="5376" width="0" style="37" hidden="1" customWidth="1"/>
    <col min="5377" max="5377" width="3.7109375" style="37" customWidth="1"/>
    <col min="5378" max="5378" width="7.7109375" style="37" customWidth="1"/>
    <col min="5379" max="5379" width="54.5703125" style="37" customWidth="1"/>
    <col min="5380" max="5380" width="16" style="37" customWidth="1"/>
    <col min="5381" max="5381" width="21.5703125" style="37" customWidth="1"/>
    <col min="5382" max="5382" width="3.7109375" style="37" customWidth="1"/>
    <col min="5383" max="5630" width="10.5703125" style="37"/>
    <col min="5631" max="5632" width="0" style="37" hidden="1" customWidth="1"/>
    <col min="5633" max="5633" width="3.7109375" style="37" customWidth="1"/>
    <col min="5634" max="5634" width="7.7109375" style="37" customWidth="1"/>
    <col min="5635" max="5635" width="54.5703125" style="37" customWidth="1"/>
    <col min="5636" max="5636" width="16" style="37" customWidth="1"/>
    <col min="5637" max="5637" width="21.5703125" style="37" customWidth="1"/>
    <col min="5638" max="5638" width="3.7109375" style="37" customWidth="1"/>
    <col min="5639" max="5886" width="10.5703125" style="37"/>
    <col min="5887" max="5888" width="0" style="37" hidden="1" customWidth="1"/>
    <col min="5889" max="5889" width="3.7109375" style="37" customWidth="1"/>
    <col min="5890" max="5890" width="7.7109375" style="37" customWidth="1"/>
    <col min="5891" max="5891" width="54.5703125" style="37" customWidth="1"/>
    <col min="5892" max="5892" width="16" style="37" customWidth="1"/>
    <col min="5893" max="5893" width="21.5703125" style="37" customWidth="1"/>
    <col min="5894" max="5894" width="3.7109375" style="37" customWidth="1"/>
    <col min="5895" max="6142" width="10.5703125" style="37"/>
    <col min="6143" max="6144" width="0" style="37" hidden="1" customWidth="1"/>
    <col min="6145" max="6145" width="3.7109375" style="37" customWidth="1"/>
    <col min="6146" max="6146" width="7.7109375" style="37" customWidth="1"/>
    <col min="6147" max="6147" width="54.5703125" style="37" customWidth="1"/>
    <col min="6148" max="6148" width="16" style="37" customWidth="1"/>
    <col min="6149" max="6149" width="21.5703125" style="37" customWidth="1"/>
    <col min="6150" max="6150" width="3.7109375" style="37" customWidth="1"/>
    <col min="6151" max="6398" width="10.5703125" style="37"/>
    <col min="6399" max="6400" width="0" style="37" hidden="1" customWidth="1"/>
    <col min="6401" max="6401" width="3.7109375" style="37" customWidth="1"/>
    <col min="6402" max="6402" width="7.7109375" style="37" customWidth="1"/>
    <col min="6403" max="6403" width="54.5703125" style="37" customWidth="1"/>
    <col min="6404" max="6404" width="16" style="37" customWidth="1"/>
    <col min="6405" max="6405" width="21.5703125" style="37" customWidth="1"/>
    <col min="6406" max="6406" width="3.7109375" style="37" customWidth="1"/>
    <col min="6407" max="6654" width="10.5703125" style="37"/>
    <col min="6655" max="6656" width="0" style="37" hidden="1" customWidth="1"/>
    <col min="6657" max="6657" width="3.7109375" style="37" customWidth="1"/>
    <col min="6658" max="6658" width="7.7109375" style="37" customWidth="1"/>
    <col min="6659" max="6659" width="54.5703125" style="37" customWidth="1"/>
    <col min="6660" max="6660" width="16" style="37" customWidth="1"/>
    <col min="6661" max="6661" width="21.5703125" style="37" customWidth="1"/>
    <col min="6662" max="6662" width="3.7109375" style="37" customWidth="1"/>
    <col min="6663" max="6910" width="10.5703125" style="37"/>
    <col min="6911" max="6912" width="0" style="37" hidden="1" customWidth="1"/>
    <col min="6913" max="6913" width="3.7109375" style="37" customWidth="1"/>
    <col min="6914" max="6914" width="7.7109375" style="37" customWidth="1"/>
    <col min="6915" max="6915" width="54.5703125" style="37" customWidth="1"/>
    <col min="6916" max="6916" width="16" style="37" customWidth="1"/>
    <col min="6917" max="6917" width="21.5703125" style="37" customWidth="1"/>
    <col min="6918" max="6918" width="3.7109375" style="37" customWidth="1"/>
    <col min="6919" max="7166" width="10.5703125" style="37"/>
    <col min="7167" max="7168" width="0" style="37" hidden="1" customWidth="1"/>
    <col min="7169" max="7169" width="3.7109375" style="37" customWidth="1"/>
    <col min="7170" max="7170" width="7.7109375" style="37" customWidth="1"/>
    <col min="7171" max="7171" width="54.5703125" style="37" customWidth="1"/>
    <col min="7172" max="7172" width="16" style="37" customWidth="1"/>
    <col min="7173" max="7173" width="21.5703125" style="37" customWidth="1"/>
    <col min="7174" max="7174" width="3.7109375" style="37" customWidth="1"/>
    <col min="7175" max="7422" width="10.5703125" style="37"/>
    <col min="7423" max="7424" width="0" style="37" hidden="1" customWidth="1"/>
    <col min="7425" max="7425" width="3.7109375" style="37" customWidth="1"/>
    <col min="7426" max="7426" width="7.7109375" style="37" customWidth="1"/>
    <col min="7427" max="7427" width="54.5703125" style="37" customWidth="1"/>
    <col min="7428" max="7428" width="16" style="37" customWidth="1"/>
    <col min="7429" max="7429" width="21.5703125" style="37" customWidth="1"/>
    <col min="7430" max="7430" width="3.7109375" style="37" customWidth="1"/>
    <col min="7431" max="7678" width="10.5703125" style="37"/>
    <col min="7679" max="7680" width="0" style="37" hidden="1" customWidth="1"/>
    <col min="7681" max="7681" width="3.7109375" style="37" customWidth="1"/>
    <col min="7682" max="7682" width="7.7109375" style="37" customWidth="1"/>
    <col min="7683" max="7683" width="54.5703125" style="37" customWidth="1"/>
    <col min="7684" max="7684" width="16" style="37" customWidth="1"/>
    <col min="7685" max="7685" width="21.5703125" style="37" customWidth="1"/>
    <col min="7686" max="7686" width="3.7109375" style="37" customWidth="1"/>
    <col min="7687" max="7934" width="10.5703125" style="37"/>
    <col min="7935" max="7936" width="0" style="37" hidden="1" customWidth="1"/>
    <col min="7937" max="7937" width="3.7109375" style="37" customWidth="1"/>
    <col min="7938" max="7938" width="7.7109375" style="37" customWidth="1"/>
    <col min="7939" max="7939" width="54.5703125" style="37" customWidth="1"/>
    <col min="7940" max="7940" width="16" style="37" customWidth="1"/>
    <col min="7941" max="7941" width="21.5703125" style="37" customWidth="1"/>
    <col min="7942" max="7942" width="3.7109375" style="37" customWidth="1"/>
    <col min="7943" max="8190" width="10.5703125" style="37"/>
    <col min="8191" max="8192" width="0" style="37" hidden="1" customWidth="1"/>
    <col min="8193" max="8193" width="3.7109375" style="37" customWidth="1"/>
    <col min="8194" max="8194" width="7.7109375" style="37" customWidth="1"/>
    <col min="8195" max="8195" width="54.5703125" style="37" customWidth="1"/>
    <col min="8196" max="8196" width="16" style="37" customWidth="1"/>
    <col min="8197" max="8197" width="21.5703125" style="37" customWidth="1"/>
    <col min="8198" max="8198" width="3.7109375" style="37" customWidth="1"/>
    <col min="8199" max="8446" width="10.5703125" style="37"/>
    <col min="8447" max="8448" width="0" style="37" hidden="1" customWidth="1"/>
    <col min="8449" max="8449" width="3.7109375" style="37" customWidth="1"/>
    <col min="8450" max="8450" width="7.7109375" style="37" customWidth="1"/>
    <col min="8451" max="8451" width="54.5703125" style="37" customWidth="1"/>
    <col min="8452" max="8452" width="16" style="37" customWidth="1"/>
    <col min="8453" max="8453" width="21.5703125" style="37" customWidth="1"/>
    <col min="8454" max="8454" width="3.7109375" style="37" customWidth="1"/>
    <col min="8455" max="8702" width="10.5703125" style="37"/>
    <col min="8703" max="8704" width="0" style="37" hidden="1" customWidth="1"/>
    <col min="8705" max="8705" width="3.7109375" style="37" customWidth="1"/>
    <col min="8706" max="8706" width="7.7109375" style="37" customWidth="1"/>
    <col min="8707" max="8707" width="54.5703125" style="37" customWidth="1"/>
    <col min="8708" max="8708" width="16" style="37" customWidth="1"/>
    <col min="8709" max="8709" width="21.5703125" style="37" customWidth="1"/>
    <col min="8710" max="8710" width="3.7109375" style="37" customWidth="1"/>
    <col min="8711" max="8958" width="10.5703125" style="37"/>
    <col min="8959" max="8960" width="0" style="37" hidden="1" customWidth="1"/>
    <col min="8961" max="8961" width="3.7109375" style="37" customWidth="1"/>
    <col min="8962" max="8962" width="7.7109375" style="37" customWidth="1"/>
    <col min="8963" max="8963" width="54.5703125" style="37" customWidth="1"/>
    <col min="8964" max="8964" width="16" style="37" customWidth="1"/>
    <col min="8965" max="8965" width="21.5703125" style="37" customWidth="1"/>
    <col min="8966" max="8966" width="3.7109375" style="37" customWidth="1"/>
    <col min="8967" max="9214" width="10.5703125" style="37"/>
    <col min="9215" max="9216" width="0" style="37" hidden="1" customWidth="1"/>
    <col min="9217" max="9217" width="3.7109375" style="37" customWidth="1"/>
    <col min="9218" max="9218" width="7.7109375" style="37" customWidth="1"/>
    <col min="9219" max="9219" width="54.5703125" style="37" customWidth="1"/>
    <col min="9220" max="9220" width="16" style="37" customWidth="1"/>
    <col min="9221" max="9221" width="21.5703125" style="37" customWidth="1"/>
    <col min="9222" max="9222" width="3.7109375" style="37" customWidth="1"/>
    <col min="9223" max="9470" width="10.5703125" style="37"/>
    <col min="9471" max="9472" width="0" style="37" hidden="1" customWidth="1"/>
    <col min="9473" max="9473" width="3.7109375" style="37" customWidth="1"/>
    <col min="9474" max="9474" width="7.7109375" style="37" customWidth="1"/>
    <col min="9475" max="9475" width="54.5703125" style="37" customWidth="1"/>
    <col min="9476" max="9476" width="16" style="37" customWidth="1"/>
    <col min="9477" max="9477" width="21.5703125" style="37" customWidth="1"/>
    <col min="9478" max="9478" width="3.7109375" style="37" customWidth="1"/>
    <col min="9479" max="9726" width="10.5703125" style="37"/>
    <col min="9727" max="9728" width="0" style="37" hidden="1" customWidth="1"/>
    <col min="9729" max="9729" width="3.7109375" style="37" customWidth="1"/>
    <col min="9730" max="9730" width="7.7109375" style="37" customWidth="1"/>
    <col min="9731" max="9731" width="54.5703125" style="37" customWidth="1"/>
    <col min="9732" max="9732" width="16" style="37" customWidth="1"/>
    <col min="9733" max="9733" width="21.5703125" style="37" customWidth="1"/>
    <col min="9734" max="9734" width="3.7109375" style="37" customWidth="1"/>
    <col min="9735" max="9982" width="10.5703125" style="37"/>
    <col min="9983" max="9984" width="0" style="37" hidden="1" customWidth="1"/>
    <col min="9985" max="9985" width="3.7109375" style="37" customWidth="1"/>
    <col min="9986" max="9986" width="7.7109375" style="37" customWidth="1"/>
    <col min="9987" max="9987" width="54.5703125" style="37" customWidth="1"/>
    <col min="9988" max="9988" width="16" style="37" customWidth="1"/>
    <col min="9989" max="9989" width="21.5703125" style="37" customWidth="1"/>
    <col min="9990" max="9990" width="3.7109375" style="37" customWidth="1"/>
    <col min="9991" max="10238" width="10.5703125" style="37"/>
    <col min="10239" max="10240" width="0" style="37" hidden="1" customWidth="1"/>
    <col min="10241" max="10241" width="3.7109375" style="37" customWidth="1"/>
    <col min="10242" max="10242" width="7.7109375" style="37" customWidth="1"/>
    <col min="10243" max="10243" width="54.5703125" style="37" customWidth="1"/>
    <col min="10244" max="10244" width="16" style="37" customWidth="1"/>
    <col min="10245" max="10245" width="21.5703125" style="37" customWidth="1"/>
    <col min="10246" max="10246" width="3.7109375" style="37" customWidth="1"/>
    <col min="10247" max="10494" width="10.5703125" style="37"/>
    <col min="10495" max="10496" width="0" style="37" hidden="1" customWidth="1"/>
    <col min="10497" max="10497" width="3.7109375" style="37" customWidth="1"/>
    <col min="10498" max="10498" width="7.7109375" style="37" customWidth="1"/>
    <col min="10499" max="10499" width="54.5703125" style="37" customWidth="1"/>
    <col min="10500" max="10500" width="16" style="37" customWidth="1"/>
    <col min="10501" max="10501" width="21.5703125" style="37" customWidth="1"/>
    <col min="10502" max="10502" width="3.7109375" style="37" customWidth="1"/>
    <col min="10503" max="10750" width="10.5703125" style="37"/>
    <col min="10751" max="10752" width="0" style="37" hidden="1" customWidth="1"/>
    <col min="10753" max="10753" width="3.7109375" style="37" customWidth="1"/>
    <col min="10754" max="10754" width="7.7109375" style="37" customWidth="1"/>
    <col min="10755" max="10755" width="54.5703125" style="37" customWidth="1"/>
    <col min="10756" max="10756" width="16" style="37" customWidth="1"/>
    <col min="10757" max="10757" width="21.5703125" style="37" customWidth="1"/>
    <col min="10758" max="10758" width="3.7109375" style="37" customWidth="1"/>
    <col min="10759" max="11006" width="10.5703125" style="37"/>
    <col min="11007" max="11008" width="0" style="37" hidden="1" customWidth="1"/>
    <col min="11009" max="11009" width="3.7109375" style="37" customWidth="1"/>
    <col min="11010" max="11010" width="7.7109375" style="37" customWidth="1"/>
    <col min="11011" max="11011" width="54.5703125" style="37" customWidth="1"/>
    <col min="11012" max="11012" width="16" style="37" customWidth="1"/>
    <col min="11013" max="11013" width="21.5703125" style="37" customWidth="1"/>
    <col min="11014" max="11014" width="3.7109375" style="37" customWidth="1"/>
    <col min="11015" max="11262" width="10.5703125" style="37"/>
    <col min="11263" max="11264" width="0" style="37" hidden="1" customWidth="1"/>
    <col min="11265" max="11265" width="3.7109375" style="37" customWidth="1"/>
    <col min="11266" max="11266" width="7.7109375" style="37" customWidth="1"/>
    <col min="11267" max="11267" width="54.5703125" style="37" customWidth="1"/>
    <col min="11268" max="11268" width="16" style="37" customWidth="1"/>
    <col min="11269" max="11269" width="21.5703125" style="37" customWidth="1"/>
    <col min="11270" max="11270" width="3.7109375" style="37" customWidth="1"/>
    <col min="11271" max="11518" width="10.5703125" style="37"/>
    <col min="11519" max="11520" width="0" style="37" hidden="1" customWidth="1"/>
    <col min="11521" max="11521" width="3.7109375" style="37" customWidth="1"/>
    <col min="11522" max="11522" width="7.7109375" style="37" customWidth="1"/>
    <col min="11523" max="11523" width="54.5703125" style="37" customWidth="1"/>
    <col min="11524" max="11524" width="16" style="37" customWidth="1"/>
    <col min="11525" max="11525" width="21.5703125" style="37" customWidth="1"/>
    <col min="11526" max="11526" width="3.7109375" style="37" customWidth="1"/>
    <col min="11527" max="11774" width="10.5703125" style="37"/>
    <col min="11775" max="11776" width="0" style="37" hidden="1" customWidth="1"/>
    <col min="11777" max="11777" width="3.7109375" style="37" customWidth="1"/>
    <col min="11778" max="11778" width="7.7109375" style="37" customWidth="1"/>
    <col min="11779" max="11779" width="54.5703125" style="37" customWidth="1"/>
    <col min="11780" max="11780" width="16" style="37" customWidth="1"/>
    <col min="11781" max="11781" width="21.5703125" style="37" customWidth="1"/>
    <col min="11782" max="11782" width="3.7109375" style="37" customWidth="1"/>
    <col min="11783" max="12030" width="10.5703125" style="37"/>
    <col min="12031" max="12032" width="0" style="37" hidden="1" customWidth="1"/>
    <col min="12033" max="12033" width="3.7109375" style="37" customWidth="1"/>
    <col min="12034" max="12034" width="7.7109375" style="37" customWidth="1"/>
    <col min="12035" max="12035" width="54.5703125" style="37" customWidth="1"/>
    <col min="12036" max="12036" width="16" style="37" customWidth="1"/>
    <col min="12037" max="12037" width="21.5703125" style="37" customWidth="1"/>
    <col min="12038" max="12038" width="3.7109375" style="37" customWidth="1"/>
    <col min="12039" max="12286" width="10.5703125" style="37"/>
    <col min="12287" max="12288" width="0" style="37" hidden="1" customWidth="1"/>
    <col min="12289" max="12289" width="3.7109375" style="37" customWidth="1"/>
    <col min="12290" max="12290" width="7.7109375" style="37" customWidth="1"/>
    <col min="12291" max="12291" width="54.5703125" style="37" customWidth="1"/>
    <col min="12292" max="12292" width="16" style="37" customWidth="1"/>
    <col min="12293" max="12293" width="21.5703125" style="37" customWidth="1"/>
    <col min="12294" max="12294" width="3.7109375" style="37" customWidth="1"/>
    <col min="12295" max="12542" width="10.5703125" style="37"/>
    <col min="12543" max="12544" width="0" style="37" hidden="1" customWidth="1"/>
    <col min="12545" max="12545" width="3.7109375" style="37" customWidth="1"/>
    <col min="12546" max="12546" width="7.7109375" style="37" customWidth="1"/>
    <col min="12547" max="12547" width="54.5703125" style="37" customWidth="1"/>
    <col min="12548" max="12548" width="16" style="37" customWidth="1"/>
    <col min="12549" max="12549" width="21.5703125" style="37" customWidth="1"/>
    <col min="12550" max="12550" width="3.7109375" style="37" customWidth="1"/>
    <col min="12551" max="12798" width="10.5703125" style="37"/>
    <col min="12799" max="12800" width="0" style="37" hidden="1" customWidth="1"/>
    <col min="12801" max="12801" width="3.7109375" style="37" customWidth="1"/>
    <col min="12802" max="12802" width="7.7109375" style="37" customWidth="1"/>
    <col min="12803" max="12803" width="54.5703125" style="37" customWidth="1"/>
    <col min="12804" max="12804" width="16" style="37" customWidth="1"/>
    <col min="12805" max="12805" width="21.5703125" style="37" customWidth="1"/>
    <col min="12806" max="12806" width="3.7109375" style="37" customWidth="1"/>
    <col min="12807" max="13054" width="10.5703125" style="37"/>
    <col min="13055" max="13056" width="0" style="37" hidden="1" customWidth="1"/>
    <col min="13057" max="13057" width="3.7109375" style="37" customWidth="1"/>
    <col min="13058" max="13058" width="7.7109375" style="37" customWidth="1"/>
    <col min="13059" max="13059" width="54.5703125" style="37" customWidth="1"/>
    <col min="13060" max="13060" width="16" style="37" customWidth="1"/>
    <col min="13061" max="13061" width="21.5703125" style="37" customWidth="1"/>
    <col min="13062" max="13062" width="3.7109375" style="37" customWidth="1"/>
    <col min="13063" max="13310" width="10.5703125" style="37"/>
    <col min="13311" max="13312" width="0" style="37" hidden="1" customWidth="1"/>
    <col min="13313" max="13313" width="3.7109375" style="37" customWidth="1"/>
    <col min="13314" max="13314" width="7.7109375" style="37" customWidth="1"/>
    <col min="13315" max="13315" width="54.5703125" style="37" customWidth="1"/>
    <col min="13316" max="13316" width="16" style="37" customWidth="1"/>
    <col min="13317" max="13317" width="21.5703125" style="37" customWidth="1"/>
    <col min="13318" max="13318" width="3.7109375" style="37" customWidth="1"/>
    <col min="13319" max="13566" width="10.5703125" style="37"/>
    <col min="13567" max="13568" width="0" style="37" hidden="1" customWidth="1"/>
    <col min="13569" max="13569" width="3.7109375" style="37" customWidth="1"/>
    <col min="13570" max="13570" width="7.7109375" style="37" customWidth="1"/>
    <col min="13571" max="13571" width="54.5703125" style="37" customWidth="1"/>
    <col min="13572" max="13572" width="16" style="37" customWidth="1"/>
    <col min="13573" max="13573" width="21.5703125" style="37" customWidth="1"/>
    <col min="13574" max="13574" width="3.7109375" style="37" customWidth="1"/>
    <col min="13575" max="13822" width="10.5703125" style="37"/>
    <col min="13823" max="13824" width="0" style="37" hidden="1" customWidth="1"/>
    <col min="13825" max="13825" width="3.7109375" style="37" customWidth="1"/>
    <col min="13826" max="13826" width="7.7109375" style="37" customWidth="1"/>
    <col min="13827" max="13827" width="54.5703125" style="37" customWidth="1"/>
    <col min="13828" max="13828" width="16" style="37" customWidth="1"/>
    <col min="13829" max="13829" width="21.5703125" style="37" customWidth="1"/>
    <col min="13830" max="13830" width="3.7109375" style="37" customWidth="1"/>
    <col min="13831" max="14078" width="10.5703125" style="37"/>
    <col min="14079" max="14080" width="0" style="37" hidden="1" customWidth="1"/>
    <col min="14081" max="14081" width="3.7109375" style="37" customWidth="1"/>
    <col min="14082" max="14082" width="7.7109375" style="37" customWidth="1"/>
    <col min="14083" max="14083" width="54.5703125" style="37" customWidth="1"/>
    <col min="14084" max="14084" width="16" style="37" customWidth="1"/>
    <col min="14085" max="14085" width="21.5703125" style="37" customWidth="1"/>
    <col min="14086" max="14086" width="3.7109375" style="37" customWidth="1"/>
    <col min="14087" max="14334" width="10.5703125" style="37"/>
    <col min="14335" max="14336" width="0" style="37" hidden="1" customWidth="1"/>
    <col min="14337" max="14337" width="3.7109375" style="37" customWidth="1"/>
    <col min="14338" max="14338" width="7.7109375" style="37" customWidth="1"/>
    <col min="14339" max="14339" width="54.5703125" style="37" customWidth="1"/>
    <col min="14340" max="14340" width="16" style="37" customWidth="1"/>
    <col min="14341" max="14341" width="21.5703125" style="37" customWidth="1"/>
    <col min="14342" max="14342" width="3.7109375" style="37" customWidth="1"/>
    <col min="14343" max="14590" width="10.5703125" style="37"/>
    <col min="14591" max="14592" width="0" style="37" hidden="1" customWidth="1"/>
    <col min="14593" max="14593" width="3.7109375" style="37" customWidth="1"/>
    <col min="14594" max="14594" width="7.7109375" style="37" customWidth="1"/>
    <col min="14595" max="14595" width="54.5703125" style="37" customWidth="1"/>
    <col min="14596" max="14596" width="16" style="37" customWidth="1"/>
    <col min="14597" max="14597" width="21.5703125" style="37" customWidth="1"/>
    <col min="14598" max="14598" width="3.7109375" style="37" customWidth="1"/>
    <col min="14599" max="14846" width="10.5703125" style="37"/>
    <col min="14847" max="14848" width="0" style="37" hidden="1" customWidth="1"/>
    <col min="14849" max="14849" width="3.7109375" style="37" customWidth="1"/>
    <col min="14850" max="14850" width="7.7109375" style="37" customWidth="1"/>
    <col min="14851" max="14851" width="54.5703125" style="37" customWidth="1"/>
    <col min="14852" max="14852" width="16" style="37" customWidth="1"/>
    <col min="14853" max="14853" width="21.5703125" style="37" customWidth="1"/>
    <col min="14854" max="14854" width="3.7109375" style="37" customWidth="1"/>
    <col min="14855" max="15102" width="10.5703125" style="37"/>
    <col min="15103" max="15104" width="0" style="37" hidden="1" customWidth="1"/>
    <col min="15105" max="15105" width="3.7109375" style="37" customWidth="1"/>
    <col min="15106" max="15106" width="7.7109375" style="37" customWidth="1"/>
    <col min="15107" max="15107" width="54.5703125" style="37" customWidth="1"/>
    <col min="15108" max="15108" width="16" style="37" customWidth="1"/>
    <col min="15109" max="15109" width="21.5703125" style="37" customWidth="1"/>
    <col min="15110" max="15110" width="3.7109375" style="37" customWidth="1"/>
    <col min="15111" max="15358" width="10.5703125" style="37"/>
    <col min="15359" max="15360" width="0" style="37" hidden="1" customWidth="1"/>
    <col min="15361" max="15361" width="3.7109375" style="37" customWidth="1"/>
    <col min="15362" max="15362" width="7.7109375" style="37" customWidth="1"/>
    <col min="15363" max="15363" width="54.5703125" style="37" customWidth="1"/>
    <col min="15364" max="15364" width="16" style="37" customWidth="1"/>
    <col min="15365" max="15365" width="21.5703125" style="37" customWidth="1"/>
    <col min="15366" max="15366" width="3.7109375" style="37" customWidth="1"/>
    <col min="15367" max="15614" width="10.5703125" style="37"/>
    <col min="15615" max="15616" width="0" style="37" hidden="1" customWidth="1"/>
    <col min="15617" max="15617" width="3.7109375" style="37" customWidth="1"/>
    <col min="15618" max="15618" width="7.7109375" style="37" customWidth="1"/>
    <col min="15619" max="15619" width="54.5703125" style="37" customWidth="1"/>
    <col min="15620" max="15620" width="16" style="37" customWidth="1"/>
    <col min="15621" max="15621" width="21.5703125" style="37" customWidth="1"/>
    <col min="15622" max="15622" width="3.7109375" style="37" customWidth="1"/>
    <col min="15623" max="15870" width="10.5703125" style="37"/>
    <col min="15871" max="15872" width="0" style="37" hidden="1" customWidth="1"/>
    <col min="15873" max="15873" width="3.7109375" style="37" customWidth="1"/>
    <col min="15874" max="15874" width="7.7109375" style="37" customWidth="1"/>
    <col min="15875" max="15875" width="54.5703125" style="37" customWidth="1"/>
    <col min="15876" max="15876" width="16" style="37" customWidth="1"/>
    <col min="15877" max="15877" width="21.5703125" style="37" customWidth="1"/>
    <col min="15878" max="15878" width="3.7109375" style="37" customWidth="1"/>
    <col min="15879" max="16126" width="10.5703125" style="37"/>
    <col min="16127" max="16128" width="0" style="37" hidden="1" customWidth="1"/>
    <col min="16129" max="16129" width="3.7109375" style="37" customWidth="1"/>
    <col min="16130" max="16130" width="7.7109375" style="37" customWidth="1"/>
    <col min="16131" max="16131" width="54.5703125" style="37" customWidth="1"/>
    <col min="16132" max="16132" width="16" style="37" customWidth="1"/>
    <col min="16133" max="16133" width="21.5703125" style="37" customWidth="1"/>
    <col min="16134" max="16134" width="3.7109375" style="37" customWidth="1"/>
    <col min="16135" max="16384" width="10.5703125" style="37"/>
  </cols>
  <sheetData>
    <row r="1" spans="1:17" x14ac:dyDescent="0.25">
      <c r="D1" s="37" t="s">
        <v>400</v>
      </c>
      <c r="I1" s="37" t="s">
        <v>400</v>
      </c>
      <c r="N1" s="37" t="s">
        <v>400</v>
      </c>
    </row>
    <row r="2" spans="1:17" ht="41.25" customHeight="1" x14ac:dyDescent="0.25">
      <c r="D2" s="98" t="s">
        <v>401</v>
      </c>
      <c r="E2" s="98"/>
      <c r="F2" s="98"/>
      <c r="G2" s="98"/>
      <c r="I2" s="98" t="s">
        <v>401</v>
      </c>
      <c r="J2" s="98"/>
      <c r="K2" s="98"/>
      <c r="L2" s="98"/>
      <c r="N2" s="98" t="s">
        <v>401</v>
      </c>
      <c r="O2" s="98"/>
      <c r="P2" s="98"/>
      <c r="Q2" s="98"/>
    </row>
    <row r="3" spans="1:17" ht="12.75" customHeight="1" x14ac:dyDescent="0.25">
      <c r="D3" s="99" t="s">
        <v>402</v>
      </c>
      <c r="E3" s="99"/>
      <c r="F3" s="99"/>
      <c r="G3" s="99"/>
      <c r="I3" s="99" t="s">
        <v>403</v>
      </c>
      <c r="J3" s="99"/>
      <c r="K3" s="99"/>
      <c r="L3" s="99"/>
      <c r="N3" s="99" t="s">
        <v>404</v>
      </c>
      <c r="O3" s="99"/>
      <c r="P3" s="99"/>
      <c r="Q3" s="99"/>
    </row>
    <row r="4" spans="1:17" ht="16.5" customHeight="1" x14ac:dyDescent="0.25">
      <c r="D4" s="38"/>
      <c r="E4" s="39"/>
      <c r="F4" s="39"/>
      <c r="G4" s="40"/>
      <c r="I4" s="38"/>
      <c r="J4" s="39"/>
      <c r="K4" s="39"/>
      <c r="L4" s="40"/>
      <c r="N4" s="38"/>
      <c r="O4" s="39"/>
      <c r="P4" s="39"/>
      <c r="Q4" s="40"/>
    </row>
    <row r="5" spans="1:17" ht="12.75" thickBot="1" x14ac:dyDescent="0.25">
      <c r="D5" s="41" t="s">
        <v>212</v>
      </c>
      <c r="E5" s="42" t="s">
        <v>213</v>
      </c>
      <c r="F5" s="43" t="s">
        <v>214</v>
      </c>
      <c r="G5" s="43" t="s">
        <v>215</v>
      </c>
      <c r="H5" s="44"/>
      <c r="I5" s="41" t="s">
        <v>212</v>
      </c>
      <c r="J5" s="42" t="s">
        <v>213</v>
      </c>
      <c r="K5" s="43" t="s">
        <v>214</v>
      </c>
      <c r="L5" s="43" t="s">
        <v>215</v>
      </c>
      <c r="N5" s="41" t="s">
        <v>212</v>
      </c>
      <c r="O5" s="42" t="s">
        <v>213</v>
      </c>
      <c r="P5" s="43" t="s">
        <v>214</v>
      </c>
      <c r="Q5" s="43" t="s">
        <v>215</v>
      </c>
    </row>
    <row r="6" spans="1:17" ht="12.75" thickTop="1" x14ac:dyDescent="0.2">
      <c r="D6" s="45" t="s">
        <v>216</v>
      </c>
      <c r="E6" s="45" t="s">
        <v>217</v>
      </c>
      <c r="F6" s="45" t="s">
        <v>218</v>
      </c>
      <c r="G6" s="45" t="s">
        <v>219</v>
      </c>
      <c r="H6" s="46"/>
      <c r="I6" s="45" t="s">
        <v>216</v>
      </c>
      <c r="J6" s="45" t="s">
        <v>217</v>
      </c>
      <c r="K6" s="45" t="s">
        <v>218</v>
      </c>
      <c r="L6" s="45" t="s">
        <v>219</v>
      </c>
      <c r="N6" s="45" t="s">
        <v>216</v>
      </c>
      <c r="O6" s="45" t="s">
        <v>217</v>
      </c>
      <c r="P6" s="45" t="s">
        <v>218</v>
      </c>
      <c r="Q6" s="45" t="s">
        <v>219</v>
      </c>
    </row>
    <row r="7" spans="1:17" ht="24" x14ac:dyDescent="0.2">
      <c r="D7" s="47" t="s">
        <v>216</v>
      </c>
      <c r="E7" s="48" t="s">
        <v>220</v>
      </c>
      <c r="F7" s="49" t="s">
        <v>221</v>
      </c>
      <c r="G7" s="50">
        <v>1285992.4199465897</v>
      </c>
      <c r="H7" s="44"/>
      <c r="I7" s="47" t="s">
        <v>216</v>
      </c>
      <c r="J7" s="48" t="s">
        <v>220</v>
      </c>
      <c r="K7" s="49" t="s">
        <v>221</v>
      </c>
      <c r="L7" s="50">
        <v>6102.1150019200004</v>
      </c>
      <c r="N7" s="47" t="s">
        <v>216</v>
      </c>
      <c r="O7" s="48" t="s">
        <v>220</v>
      </c>
      <c r="P7" s="49" t="s">
        <v>221</v>
      </c>
      <c r="Q7" s="50">
        <v>40862.852735400003</v>
      </c>
    </row>
    <row r="8" spans="1:17" ht="19.5" customHeight="1" x14ac:dyDescent="0.2">
      <c r="D8" s="69" t="s">
        <v>222</v>
      </c>
      <c r="E8" s="70" t="s">
        <v>223</v>
      </c>
      <c r="F8" s="71" t="s">
        <v>221</v>
      </c>
      <c r="G8" s="51">
        <v>1285948.9105</v>
      </c>
      <c r="H8" s="44"/>
      <c r="I8" s="69" t="s">
        <v>222</v>
      </c>
      <c r="J8" s="70" t="s">
        <v>223</v>
      </c>
      <c r="K8" s="71" t="s">
        <v>221</v>
      </c>
      <c r="L8" s="51">
        <v>0</v>
      </c>
      <c r="N8" s="69" t="s">
        <v>222</v>
      </c>
      <c r="O8" s="70" t="s">
        <v>223</v>
      </c>
      <c r="P8" s="71" t="s">
        <v>221</v>
      </c>
      <c r="Q8" s="51">
        <v>40862.852735400003</v>
      </c>
    </row>
    <row r="9" spans="1:17" ht="27" customHeight="1" x14ac:dyDescent="0.2">
      <c r="D9" s="47" t="s">
        <v>217</v>
      </c>
      <c r="E9" s="48" t="s">
        <v>224</v>
      </c>
      <c r="F9" s="49" t="s">
        <v>221</v>
      </c>
      <c r="G9" s="50">
        <f>G11+G23+G26+G28+G29+G32+G33+G34+G42+G30+G31</f>
        <v>1024929.3658199999</v>
      </c>
      <c r="H9" s="44"/>
      <c r="I9" s="47" t="s">
        <v>217</v>
      </c>
      <c r="J9" s="48" t="s">
        <v>224</v>
      </c>
      <c r="K9" s="49" t="s">
        <v>221</v>
      </c>
      <c r="L9" s="50">
        <f>L11+L23+L26+L28+L29+L32+L33+L34+L42+L30+L31+L10</f>
        <v>58557.551119999996</v>
      </c>
      <c r="N9" s="47" t="s">
        <v>217</v>
      </c>
      <c r="O9" s="48" t="s">
        <v>224</v>
      </c>
      <c r="P9" s="49" t="s">
        <v>221</v>
      </c>
      <c r="Q9" s="50">
        <f>Q11+Q23+Q26+Q28+Q29+Q32+Q33+Q34+Q42+Q30+Q31+Q10</f>
        <v>38044.180689999994</v>
      </c>
    </row>
    <row r="10" spans="1:17" ht="11.25" customHeight="1" x14ac:dyDescent="0.25">
      <c r="D10" s="47" t="s">
        <v>225</v>
      </c>
      <c r="E10" s="52" t="s">
        <v>226</v>
      </c>
      <c r="F10" s="49" t="s">
        <v>221</v>
      </c>
      <c r="G10" s="53">
        <v>0</v>
      </c>
      <c r="H10" s="54"/>
      <c r="I10" s="47" t="s">
        <v>225</v>
      </c>
      <c r="J10" s="52" t="s">
        <v>226</v>
      </c>
      <c r="K10" s="49" t="s">
        <v>221</v>
      </c>
      <c r="L10" s="53">
        <v>3129.4974200000001</v>
      </c>
      <c r="N10" s="47" t="s">
        <v>225</v>
      </c>
      <c r="O10" s="52" t="s">
        <v>226</v>
      </c>
      <c r="P10" s="49" t="s">
        <v>221</v>
      </c>
      <c r="Q10" s="53">
        <v>0</v>
      </c>
    </row>
    <row r="11" spans="1:17" ht="15" customHeight="1" x14ac:dyDescent="0.2">
      <c r="D11" s="47" t="s">
        <v>227</v>
      </c>
      <c r="E11" s="52" t="s">
        <v>228</v>
      </c>
      <c r="F11" s="49" t="s">
        <v>221</v>
      </c>
      <c r="G11" s="50">
        <v>349345.32435999997</v>
      </c>
      <c r="H11" s="44"/>
      <c r="I11" s="47" t="s">
        <v>227</v>
      </c>
      <c r="J11" s="52" t="s">
        <v>228</v>
      </c>
      <c r="K11" s="49" t="s">
        <v>221</v>
      </c>
      <c r="L11" s="50">
        <v>0</v>
      </c>
      <c r="N11" s="47" t="s">
        <v>227</v>
      </c>
      <c r="O11" s="52" t="s">
        <v>228</v>
      </c>
      <c r="P11" s="49" t="s">
        <v>221</v>
      </c>
      <c r="Q11" s="50">
        <v>0</v>
      </c>
    </row>
    <row r="12" spans="1:17" hidden="1" x14ac:dyDescent="0.2">
      <c r="A12" s="35" t="s">
        <v>229</v>
      </c>
      <c r="D12" s="55" t="str">
        <f>A12</f>
        <v>2.2.0</v>
      </c>
      <c r="E12" s="56"/>
      <c r="F12" s="56"/>
      <c r="G12" s="56"/>
      <c r="H12" s="44"/>
      <c r="I12" s="55">
        <f>F12</f>
        <v>0</v>
      </c>
      <c r="J12" s="56"/>
      <c r="K12" s="56"/>
      <c r="L12" s="56"/>
      <c r="N12" s="55">
        <f>K12</f>
        <v>0</v>
      </c>
      <c r="O12" s="56"/>
      <c r="P12" s="56"/>
      <c r="Q12" s="56"/>
    </row>
    <row r="13" spans="1:17" ht="15" customHeight="1" x14ac:dyDescent="0.25">
      <c r="A13" s="96" t="s">
        <v>230</v>
      </c>
      <c r="D13" s="69" t="str">
        <f>A13</f>
        <v>2.2.1</v>
      </c>
      <c r="E13" s="72" t="s">
        <v>231</v>
      </c>
      <c r="F13" s="71" t="s">
        <v>232</v>
      </c>
      <c r="G13" s="84">
        <v>285263</v>
      </c>
      <c r="H13" s="57" t="s">
        <v>233</v>
      </c>
      <c r="I13" s="69" t="str">
        <f>F13</f>
        <v>x</v>
      </c>
      <c r="J13" s="72" t="s">
        <v>231</v>
      </c>
      <c r="K13" s="71" t="s">
        <v>232</v>
      </c>
      <c r="L13" s="56" t="s">
        <v>406</v>
      </c>
      <c r="N13" s="69" t="str">
        <f>K13</f>
        <v>x</v>
      </c>
      <c r="O13" s="72" t="s">
        <v>231</v>
      </c>
      <c r="P13" s="71" t="s">
        <v>232</v>
      </c>
      <c r="Q13" s="56">
        <f>Q14*Q15+Q16</f>
        <v>0</v>
      </c>
    </row>
    <row r="14" spans="1:17" ht="16.5" customHeight="1" x14ac:dyDescent="0.2">
      <c r="A14" s="96"/>
      <c r="D14" s="73" t="str">
        <f>A13&amp;".1"</f>
        <v>2.2.1.1</v>
      </c>
      <c r="E14" s="74" t="s">
        <v>234</v>
      </c>
      <c r="F14" s="75" t="s">
        <v>235</v>
      </c>
      <c r="G14" s="53">
        <v>263761</v>
      </c>
      <c r="H14" s="44"/>
      <c r="I14" s="73" t="str">
        <f>F13&amp;".1"</f>
        <v>x.1</v>
      </c>
      <c r="J14" s="74" t="s">
        <v>234</v>
      </c>
      <c r="K14" s="75" t="s">
        <v>235</v>
      </c>
      <c r="L14" s="53">
        <v>0</v>
      </c>
      <c r="N14" s="73" t="str">
        <f>K13&amp;".1"</f>
        <v>x.1</v>
      </c>
      <c r="O14" s="74" t="s">
        <v>234</v>
      </c>
      <c r="P14" s="75" t="s">
        <v>235</v>
      </c>
      <c r="Q14" s="53">
        <v>0</v>
      </c>
    </row>
    <row r="15" spans="1:17" ht="16.5" customHeight="1" x14ac:dyDescent="0.2">
      <c r="A15" s="96"/>
      <c r="D15" s="73" t="str">
        <f>A13&amp;".2"</f>
        <v>2.2.1.2</v>
      </c>
      <c r="E15" s="74" t="s">
        <v>236</v>
      </c>
      <c r="F15" s="71" t="s">
        <v>221</v>
      </c>
      <c r="G15" s="53">
        <f>G13/G14*1000</f>
        <v>1081.5207706977151</v>
      </c>
      <c r="H15" s="44"/>
      <c r="I15" s="73" t="str">
        <f>F13&amp;".2"</f>
        <v>x.2</v>
      </c>
      <c r="J15" s="74" t="s">
        <v>236</v>
      </c>
      <c r="K15" s="71" t="s">
        <v>221</v>
      </c>
      <c r="L15" s="53"/>
      <c r="N15" s="73" t="str">
        <f>K13&amp;".2"</f>
        <v>x.2</v>
      </c>
      <c r="O15" s="74" t="s">
        <v>236</v>
      </c>
      <c r="P15" s="71" t="s">
        <v>221</v>
      </c>
      <c r="Q15" s="53"/>
    </row>
    <row r="16" spans="1:17" ht="16.5" customHeight="1" x14ac:dyDescent="0.25">
      <c r="A16" s="96"/>
      <c r="D16" s="73" t="str">
        <f>A13&amp;".3"</f>
        <v>2.2.1.3</v>
      </c>
      <c r="E16" s="74" t="s">
        <v>237</v>
      </c>
      <c r="F16" s="71" t="s">
        <v>221</v>
      </c>
      <c r="G16" s="53">
        <v>0</v>
      </c>
      <c r="H16" s="54"/>
      <c r="I16" s="73" t="str">
        <f>F13&amp;".3"</f>
        <v>x.3</v>
      </c>
      <c r="J16" s="74" t="s">
        <v>237</v>
      </c>
      <c r="K16" s="71" t="s">
        <v>221</v>
      </c>
      <c r="L16" s="53">
        <v>0</v>
      </c>
      <c r="N16" s="73" t="str">
        <f>K13&amp;".3"</f>
        <v>x.3</v>
      </c>
      <c r="O16" s="74" t="s">
        <v>237</v>
      </c>
      <c r="P16" s="71" t="s">
        <v>221</v>
      </c>
      <c r="Q16" s="53">
        <v>0</v>
      </c>
    </row>
    <row r="17" spans="1:17" ht="16.5" customHeight="1" x14ac:dyDescent="0.2">
      <c r="A17" s="96"/>
      <c r="D17" s="73" t="str">
        <f>A13&amp;".4"</f>
        <v>2.2.1.4</v>
      </c>
      <c r="E17" s="74" t="s">
        <v>238</v>
      </c>
      <c r="F17" s="71" t="s">
        <v>232</v>
      </c>
      <c r="G17" s="76" t="s">
        <v>239</v>
      </c>
      <c r="H17" s="44"/>
      <c r="I17" s="73" t="str">
        <f>F13&amp;".4"</f>
        <v>x.4</v>
      </c>
      <c r="J17" s="74" t="s">
        <v>238</v>
      </c>
      <c r="K17" s="71" t="s">
        <v>232</v>
      </c>
      <c r="L17" s="76" t="s">
        <v>239</v>
      </c>
      <c r="N17" s="73" t="str">
        <f>K13&amp;".4"</f>
        <v>x.4</v>
      </c>
      <c r="O17" s="74" t="s">
        <v>238</v>
      </c>
      <c r="P17" s="71" t="s">
        <v>232</v>
      </c>
      <c r="Q17" s="76" t="s">
        <v>239</v>
      </c>
    </row>
    <row r="18" spans="1:17" ht="16.5" customHeight="1" x14ac:dyDescent="0.25">
      <c r="A18" s="96" t="s">
        <v>240</v>
      </c>
      <c r="D18" s="69" t="str">
        <f>A18</f>
        <v>2.2.2</v>
      </c>
      <c r="E18" s="72" t="s">
        <v>241</v>
      </c>
      <c r="F18" s="71" t="s">
        <v>232</v>
      </c>
      <c r="G18" s="84">
        <v>64082</v>
      </c>
      <c r="H18" s="57" t="s">
        <v>233</v>
      </c>
      <c r="I18" s="69" t="str">
        <f>F18</f>
        <v>x</v>
      </c>
      <c r="J18" s="72" t="s">
        <v>241</v>
      </c>
      <c r="K18" s="71" t="s">
        <v>232</v>
      </c>
      <c r="L18" s="56">
        <f>L19*L20+L21</f>
        <v>0</v>
      </c>
      <c r="N18" s="69" t="str">
        <f>K18</f>
        <v>x</v>
      </c>
      <c r="O18" s="72" t="s">
        <v>241</v>
      </c>
      <c r="P18" s="71" t="s">
        <v>232</v>
      </c>
      <c r="Q18" s="56">
        <f>Q19*Q20+Q21</f>
        <v>0</v>
      </c>
    </row>
    <row r="19" spans="1:17" ht="16.5" customHeight="1" x14ac:dyDescent="0.2">
      <c r="A19" s="96"/>
      <c r="D19" s="73" t="str">
        <f>A18&amp;".1"</f>
        <v>2.2.2.1</v>
      </c>
      <c r="E19" s="74" t="s">
        <v>234</v>
      </c>
      <c r="F19" s="75" t="s">
        <v>235</v>
      </c>
      <c r="G19" s="53">
        <v>4468.6369999999997</v>
      </c>
      <c r="H19" s="44"/>
      <c r="I19" s="73" t="str">
        <f>F18&amp;".1"</f>
        <v>x.1</v>
      </c>
      <c r="J19" s="74" t="s">
        <v>234</v>
      </c>
      <c r="K19" s="75" t="s">
        <v>235</v>
      </c>
      <c r="L19" s="53">
        <v>0</v>
      </c>
      <c r="N19" s="73" t="str">
        <f>K18&amp;".1"</f>
        <v>x.1</v>
      </c>
      <c r="O19" s="74" t="s">
        <v>234</v>
      </c>
      <c r="P19" s="75" t="s">
        <v>235</v>
      </c>
      <c r="Q19" s="53">
        <v>0</v>
      </c>
    </row>
    <row r="20" spans="1:17" ht="16.5" customHeight="1" x14ac:dyDescent="0.2">
      <c r="A20" s="96"/>
      <c r="D20" s="73" t="str">
        <f>A18&amp;".2"</f>
        <v>2.2.2.2</v>
      </c>
      <c r="E20" s="74" t="s">
        <v>236</v>
      </c>
      <c r="F20" s="71" t="s">
        <v>221</v>
      </c>
      <c r="G20" s="53">
        <f>G18/G19*1000</f>
        <v>14340.390593373326</v>
      </c>
      <c r="H20" s="44"/>
      <c r="I20" s="73" t="str">
        <f>F18&amp;".2"</f>
        <v>x.2</v>
      </c>
      <c r="J20" s="74" t="s">
        <v>236</v>
      </c>
      <c r="K20" s="71" t="s">
        <v>221</v>
      </c>
      <c r="L20" s="53"/>
      <c r="N20" s="73" t="str">
        <f>K18&amp;".2"</f>
        <v>x.2</v>
      </c>
      <c r="O20" s="74" t="s">
        <v>236</v>
      </c>
      <c r="P20" s="71" t="s">
        <v>221</v>
      </c>
      <c r="Q20" s="53"/>
    </row>
    <row r="21" spans="1:17" ht="16.5" customHeight="1" x14ac:dyDescent="0.25">
      <c r="A21" s="96"/>
      <c r="D21" s="73" t="str">
        <f>A18&amp;".3"</f>
        <v>2.2.2.3</v>
      </c>
      <c r="E21" s="74" t="s">
        <v>237</v>
      </c>
      <c r="F21" s="71" t="s">
        <v>221</v>
      </c>
      <c r="G21" s="53">
        <v>0</v>
      </c>
      <c r="H21" s="54"/>
      <c r="I21" s="73" t="str">
        <f>F18&amp;".3"</f>
        <v>x.3</v>
      </c>
      <c r="J21" s="74" t="s">
        <v>237</v>
      </c>
      <c r="K21" s="71" t="s">
        <v>221</v>
      </c>
      <c r="L21" s="53">
        <v>0</v>
      </c>
      <c r="N21" s="73" t="str">
        <f>K18&amp;".3"</f>
        <v>x.3</v>
      </c>
      <c r="O21" s="74" t="s">
        <v>237</v>
      </c>
      <c r="P21" s="71" t="s">
        <v>221</v>
      </c>
      <c r="Q21" s="53">
        <v>0</v>
      </c>
    </row>
    <row r="22" spans="1:17" ht="16.5" customHeight="1" x14ac:dyDescent="0.2">
      <c r="A22" s="96"/>
      <c r="D22" s="73" t="str">
        <f>A18&amp;".4"</f>
        <v>2.2.2.4</v>
      </c>
      <c r="E22" s="74" t="s">
        <v>238</v>
      </c>
      <c r="F22" s="71" t="s">
        <v>232</v>
      </c>
      <c r="G22" s="76" t="s">
        <v>239</v>
      </c>
      <c r="H22" s="44"/>
      <c r="I22" s="73" t="str">
        <f>F18&amp;".4"</f>
        <v>x.4</v>
      </c>
      <c r="J22" s="74" t="s">
        <v>238</v>
      </c>
      <c r="K22" s="71" t="s">
        <v>232</v>
      </c>
      <c r="L22" s="76" t="s">
        <v>239</v>
      </c>
      <c r="N22" s="73" t="str">
        <f>K18&amp;".4"</f>
        <v>x.4</v>
      </c>
      <c r="O22" s="74" t="s">
        <v>238</v>
      </c>
      <c r="P22" s="71" t="s">
        <v>232</v>
      </c>
      <c r="Q22" s="76" t="s">
        <v>239</v>
      </c>
    </row>
    <row r="23" spans="1:17" ht="30" customHeight="1" x14ac:dyDescent="0.25">
      <c r="D23" s="47" t="s">
        <v>242</v>
      </c>
      <c r="E23" s="52" t="s">
        <v>243</v>
      </c>
      <c r="F23" s="49" t="s">
        <v>221</v>
      </c>
      <c r="G23" s="53">
        <v>112575.37728</v>
      </c>
      <c r="H23" s="54"/>
      <c r="I23" s="47" t="s">
        <v>242</v>
      </c>
      <c r="J23" s="52" t="s">
        <v>243</v>
      </c>
      <c r="K23" s="49" t="s">
        <v>221</v>
      </c>
      <c r="L23" s="53">
        <v>1668.7856799999997</v>
      </c>
      <c r="N23" s="47" t="s">
        <v>242</v>
      </c>
      <c r="O23" s="52" t="s">
        <v>243</v>
      </c>
      <c r="P23" s="49" t="s">
        <v>221</v>
      </c>
      <c r="Q23" s="53">
        <v>0.88677000000000006</v>
      </c>
    </row>
    <row r="24" spans="1:17" ht="16.5" customHeight="1" x14ac:dyDescent="0.2">
      <c r="D24" s="47" t="s">
        <v>244</v>
      </c>
      <c r="E24" s="58" t="s">
        <v>245</v>
      </c>
      <c r="F24" s="49" t="s">
        <v>246</v>
      </c>
      <c r="G24" s="53">
        <f>G23/G25</f>
        <v>2.3453630094490925</v>
      </c>
      <c r="H24" s="44"/>
      <c r="I24" s="47" t="s">
        <v>244</v>
      </c>
      <c r="J24" s="58" t="s">
        <v>245</v>
      </c>
      <c r="K24" s="49" t="s">
        <v>246</v>
      </c>
      <c r="L24" s="53">
        <f>L23/L25</f>
        <v>3.1031550815162365</v>
      </c>
      <c r="N24" s="47" t="s">
        <v>244</v>
      </c>
      <c r="O24" s="58" t="s">
        <v>245</v>
      </c>
      <c r="P24" s="49" t="s">
        <v>246</v>
      </c>
      <c r="Q24" s="53">
        <f>Q23/Q25</f>
        <v>1.7735400000000001</v>
      </c>
    </row>
    <row r="25" spans="1:17" ht="15" customHeight="1" x14ac:dyDescent="0.2">
      <c r="D25" s="47" t="s">
        <v>247</v>
      </c>
      <c r="E25" s="58" t="s">
        <v>248</v>
      </c>
      <c r="F25" s="49" t="s">
        <v>249</v>
      </c>
      <c r="G25" s="83">
        <f>'[2]ТАРИФ 2019'!$J$97</f>
        <v>47999.127139999997</v>
      </c>
      <c r="H25" s="44"/>
      <c r="I25" s="47" t="s">
        <v>247</v>
      </c>
      <c r="J25" s="58" t="s">
        <v>248</v>
      </c>
      <c r="K25" s="49" t="s">
        <v>249</v>
      </c>
      <c r="L25" s="53">
        <f>'[2]ТАРИФ 2019'!$J$113</f>
        <v>537.77063542200165</v>
      </c>
      <c r="N25" s="47" t="s">
        <v>247</v>
      </c>
      <c r="O25" s="58" t="s">
        <v>248</v>
      </c>
      <c r="P25" s="49" t="s">
        <v>249</v>
      </c>
      <c r="Q25" s="53">
        <v>0.5</v>
      </c>
    </row>
    <row r="26" spans="1:17" ht="26.25" customHeight="1" x14ac:dyDescent="0.2">
      <c r="D26" s="47" t="s">
        <v>250</v>
      </c>
      <c r="E26" s="52" t="s">
        <v>251</v>
      </c>
      <c r="F26" s="49" t="s">
        <v>221</v>
      </c>
      <c r="G26" s="53">
        <v>605.64922000000001</v>
      </c>
      <c r="H26" s="44"/>
      <c r="I26" s="47" t="s">
        <v>250</v>
      </c>
      <c r="J26" s="52" t="s">
        <v>251</v>
      </c>
      <c r="K26" s="49" t="s">
        <v>221</v>
      </c>
      <c r="L26" s="53">
        <v>47.08043</v>
      </c>
      <c r="N26" s="47" t="s">
        <v>250</v>
      </c>
      <c r="O26" s="52" t="s">
        <v>251</v>
      </c>
      <c r="P26" s="49" t="s">
        <v>221</v>
      </c>
      <c r="Q26" s="53">
        <v>34988.023639999999</v>
      </c>
    </row>
    <row r="27" spans="1:17" ht="26.25" customHeight="1" x14ac:dyDescent="0.2">
      <c r="D27" s="47" t="s">
        <v>252</v>
      </c>
      <c r="E27" s="77" t="s">
        <v>253</v>
      </c>
      <c r="F27" s="49" t="s">
        <v>221</v>
      </c>
      <c r="G27" s="53">
        <v>0</v>
      </c>
      <c r="H27" s="44"/>
      <c r="I27" s="47" t="s">
        <v>252</v>
      </c>
      <c r="J27" s="77" t="s">
        <v>253</v>
      </c>
      <c r="K27" s="49" t="s">
        <v>221</v>
      </c>
      <c r="L27" s="53">
        <v>0</v>
      </c>
      <c r="N27" s="47" t="s">
        <v>252</v>
      </c>
      <c r="O27" s="77" t="s">
        <v>253</v>
      </c>
      <c r="P27" s="49" t="s">
        <v>221</v>
      </c>
      <c r="Q27" s="53">
        <v>0</v>
      </c>
    </row>
    <row r="28" spans="1:17" ht="26.25" customHeight="1" x14ac:dyDescent="0.2">
      <c r="D28" s="47" t="s">
        <v>254</v>
      </c>
      <c r="E28" s="52" t="s">
        <v>255</v>
      </c>
      <c r="F28" s="49" t="s">
        <v>221</v>
      </c>
      <c r="G28" s="53">
        <f>257329.72297-G30-G71</f>
        <v>242756.74051613701</v>
      </c>
      <c r="H28" s="44"/>
      <c r="I28" s="47" t="s">
        <v>254</v>
      </c>
      <c r="J28" s="52" t="s">
        <v>255</v>
      </c>
      <c r="K28" s="49" t="s">
        <v>221</v>
      </c>
      <c r="L28" s="53">
        <f>9632.59629+1.69946+1196.93744+48.97336+997.52432-L30-L71</f>
        <v>11163.586304299457</v>
      </c>
      <c r="N28" s="47" t="s">
        <v>254</v>
      </c>
      <c r="O28" s="52" t="s">
        <v>255</v>
      </c>
      <c r="P28" s="49" t="s">
        <v>221</v>
      </c>
      <c r="Q28" s="53">
        <f>1335.53238+1.70599+3.90159+164.77454+1.05868-Q30-Q71</f>
        <v>1166.300200611164</v>
      </c>
    </row>
    <row r="29" spans="1:17" ht="26.25" customHeight="1" x14ac:dyDescent="0.2">
      <c r="D29" s="47" t="s">
        <v>256</v>
      </c>
      <c r="E29" s="52" t="s">
        <v>257</v>
      </c>
      <c r="F29" s="49" t="s">
        <v>221</v>
      </c>
      <c r="G29" s="53">
        <f>79762.28947-G31</f>
        <v>75482.375260374538</v>
      </c>
      <c r="H29" s="44"/>
      <c r="I29" s="47" t="s">
        <v>256</v>
      </c>
      <c r="J29" s="52" t="s">
        <v>257</v>
      </c>
      <c r="K29" s="49" t="s">
        <v>221</v>
      </c>
      <c r="L29" s="53">
        <f>3563.19634-L31</f>
        <v>3363.6512306239383</v>
      </c>
      <c r="N29" s="47" t="s">
        <v>256</v>
      </c>
      <c r="O29" s="52" t="s">
        <v>257</v>
      </c>
      <c r="P29" s="49" t="s">
        <v>221</v>
      </c>
      <c r="Q29" s="53">
        <f>408.82594-Q31</f>
        <v>317.73522443851016</v>
      </c>
    </row>
    <row r="30" spans="1:17" ht="26.25" customHeight="1" x14ac:dyDescent="0.25">
      <c r="D30" s="47" t="s">
        <v>258</v>
      </c>
      <c r="E30" s="52" t="s">
        <v>259</v>
      </c>
      <c r="F30" s="49" t="s">
        <v>221</v>
      </c>
      <c r="G30" s="53">
        <f>[3]ТЭ_производство!$J$126</f>
        <v>13807.893473862985</v>
      </c>
      <c r="H30" s="54"/>
      <c r="I30" s="47" t="s">
        <v>258</v>
      </c>
      <c r="J30" s="52" t="s">
        <v>259</v>
      </c>
      <c r="K30" s="49" t="s">
        <v>221</v>
      </c>
      <c r="L30" s="53">
        <f>[3]ТЭ_передача!$J$126</f>
        <v>665.17120570054294</v>
      </c>
      <c r="N30" s="47" t="s">
        <v>258</v>
      </c>
      <c r="O30" s="52" t="s">
        <v>259</v>
      </c>
      <c r="P30" s="49" t="s">
        <v>221</v>
      </c>
      <c r="Q30" s="53">
        <f>[3]теплоноситель!$J$126</f>
        <v>336.7713893888361</v>
      </c>
    </row>
    <row r="31" spans="1:17" ht="26.25" customHeight="1" x14ac:dyDescent="0.25">
      <c r="D31" s="47" t="s">
        <v>260</v>
      </c>
      <c r="E31" s="52" t="s">
        <v>261</v>
      </c>
      <c r="F31" s="49" t="s">
        <v>221</v>
      </c>
      <c r="G31" s="53">
        <f>[3]ТЭ_производство!$J$171</f>
        <v>4279.9142096254727</v>
      </c>
      <c r="H31" s="54"/>
      <c r="I31" s="47" t="s">
        <v>260</v>
      </c>
      <c r="J31" s="52" t="s">
        <v>261</v>
      </c>
      <c r="K31" s="49" t="s">
        <v>221</v>
      </c>
      <c r="L31" s="53">
        <f>[3]ТЭ_передача!$J$171</f>
        <v>199.54510937606167</v>
      </c>
      <c r="N31" s="47" t="s">
        <v>260</v>
      </c>
      <c r="O31" s="52" t="s">
        <v>261</v>
      </c>
      <c r="P31" s="49" t="s">
        <v>221</v>
      </c>
      <c r="Q31" s="53">
        <f>[3]теплоноситель!$J$171</f>
        <v>91.090715561489844</v>
      </c>
    </row>
    <row r="32" spans="1:17" ht="26.25" customHeight="1" x14ac:dyDescent="0.25">
      <c r="D32" s="47" t="s">
        <v>262</v>
      </c>
      <c r="E32" s="52" t="s">
        <v>263</v>
      </c>
      <c r="F32" s="49" t="s">
        <v>221</v>
      </c>
      <c r="G32" s="53">
        <v>48802.126410000004</v>
      </c>
      <c r="H32" s="54"/>
      <c r="I32" s="47" t="s">
        <v>262</v>
      </c>
      <c r="J32" s="52" t="s">
        <v>263</v>
      </c>
      <c r="K32" s="49" t="s">
        <v>221</v>
      </c>
      <c r="L32" s="53">
        <v>8570.2672999999995</v>
      </c>
      <c r="N32" s="47" t="s">
        <v>262</v>
      </c>
      <c r="O32" s="52" t="s">
        <v>263</v>
      </c>
      <c r="P32" s="49" t="s">
        <v>221</v>
      </c>
      <c r="Q32" s="53">
        <v>21.199079999999999</v>
      </c>
    </row>
    <row r="33" spans="4:17" ht="26.25" customHeight="1" x14ac:dyDescent="0.25">
      <c r="D33" s="47" t="s">
        <v>264</v>
      </c>
      <c r="E33" s="77" t="s">
        <v>265</v>
      </c>
      <c r="F33" s="49" t="s">
        <v>221</v>
      </c>
      <c r="G33" s="53">
        <v>15003.294759999999</v>
      </c>
      <c r="H33" s="54"/>
      <c r="I33" s="47" t="s">
        <v>264</v>
      </c>
      <c r="J33" s="77" t="s">
        <v>265</v>
      </c>
      <c r="K33" s="49" t="s">
        <v>221</v>
      </c>
      <c r="L33" s="53">
        <v>2784.3824999999997</v>
      </c>
      <c r="N33" s="47" t="s">
        <v>264</v>
      </c>
      <c r="O33" s="77" t="s">
        <v>265</v>
      </c>
      <c r="P33" s="49" t="s">
        <v>221</v>
      </c>
      <c r="Q33" s="53">
        <v>111.26813</v>
      </c>
    </row>
    <row r="34" spans="4:17" ht="26.25" customHeight="1" x14ac:dyDescent="0.2">
      <c r="D34" s="47" t="s">
        <v>266</v>
      </c>
      <c r="E34" s="52" t="s">
        <v>267</v>
      </c>
      <c r="F34" s="49" t="s">
        <v>221</v>
      </c>
      <c r="G34" s="53">
        <f>G35+G36</f>
        <v>57136.99874000001</v>
      </c>
      <c r="H34" s="44"/>
      <c r="I34" s="47" t="s">
        <v>266</v>
      </c>
      <c r="J34" s="52" t="s">
        <v>267</v>
      </c>
      <c r="K34" s="49" t="s">
        <v>221</v>
      </c>
      <c r="L34" s="53">
        <f>L35+L36</f>
        <v>13759.004980000002</v>
      </c>
      <c r="N34" s="47" t="s">
        <v>266</v>
      </c>
      <c r="O34" s="52" t="s">
        <v>267</v>
      </c>
      <c r="P34" s="49" t="s">
        <v>221</v>
      </c>
      <c r="Q34" s="53">
        <f>Q35+Q36</f>
        <v>11.841380000000001</v>
      </c>
    </row>
    <row r="35" spans="4:17" ht="15" customHeight="1" x14ac:dyDescent="0.25">
      <c r="D35" s="47" t="s">
        <v>268</v>
      </c>
      <c r="E35" s="58" t="s">
        <v>269</v>
      </c>
      <c r="F35" s="49" t="s">
        <v>221</v>
      </c>
      <c r="G35" s="53">
        <v>57136.99874000001</v>
      </c>
      <c r="H35" s="54"/>
      <c r="I35" s="47" t="s">
        <v>268</v>
      </c>
      <c r="J35" s="58" t="s">
        <v>269</v>
      </c>
      <c r="K35" s="49" t="s">
        <v>221</v>
      </c>
      <c r="L35" s="53">
        <f>6035.5689+7723.43608</f>
        <v>13759.004980000002</v>
      </c>
      <c r="N35" s="47" t="s">
        <v>268</v>
      </c>
      <c r="O35" s="58" t="s">
        <v>269</v>
      </c>
      <c r="P35" s="49" t="s">
        <v>221</v>
      </c>
      <c r="Q35" s="53">
        <f>5.36711+6.47427</f>
        <v>11.841380000000001</v>
      </c>
    </row>
    <row r="36" spans="4:17" ht="15.75" customHeight="1" x14ac:dyDescent="0.25">
      <c r="D36" s="47" t="s">
        <v>270</v>
      </c>
      <c r="E36" s="58" t="s">
        <v>271</v>
      </c>
      <c r="F36" s="49" t="s">
        <v>221</v>
      </c>
      <c r="G36" s="53">
        <v>0</v>
      </c>
      <c r="H36" s="54"/>
      <c r="I36" s="47" t="s">
        <v>270</v>
      </c>
      <c r="J36" s="58" t="s">
        <v>271</v>
      </c>
      <c r="K36" s="49" t="s">
        <v>221</v>
      </c>
      <c r="L36" s="53">
        <v>0</v>
      </c>
      <c r="N36" s="47" t="s">
        <v>270</v>
      </c>
      <c r="O36" s="58" t="s">
        <v>271</v>
      </c>
      <c r="P36" s="49" t="s">
        <v>221</v>
      </c>
      <c r="Q36" s="53">
        <v>0</v>
      </c>
    </row>
    <row r="37" spans="4:17" ht="19.5" customHeight="1" x14ac:dyDescent="0.2">
      <c r="D37" s="47" t="s">
        <v>272</v>
      </c>
      <c r="E37" s="52" t="s">
        <v>273</v>
      </c>
      <c r="F37" s="49" t="s">
        <v>221</v>
      </c>
      <c r="G37" s="53">
        <f>G38+G39</f>
        <v>0</v>
      </c>
      <c r="H37" s="44"/>
      <c r="I37" s="47" t="s">
        <v>272</v>
      </c>
      <c r="J37" s="52" t="s">
        <v>273</v>
      </c>
      <c r="K37" s="49" t="s">
        <v>221</v>
      </c>
      <c r="L37" s="53">
        <f>L38+L39</f>
        <v>0</v>
      </c>
      <c r="N37" s="47" t="s">
        <v>272</v>
      </c>
      <c r="O37" s="52" t="s">
        <v>273</v>
      </c>
      <c r="P37" s="49" t="s">
        <v>221</v>
      </c>
      <c r="Q37" s="53">
        <f>Q38+Q39</f>
        <v>0</v>
      </c>
    </row>
    <row r="38" spans="4:17" x14ac:dyDescent="0.25">
      <c r="D38" s="47" t="s">
        <v>274</v>
      </c>
      <c r="E38" s="58" t="s">
        <v>269</v>
      </c>
      <c r="F38" s="49" t="s">
        <v>221</v>
      </c>
      <c r="G38" s="53">
        <v>0</v>
      </c>
      <c r="H38" s="54"/>
      <c r="I38" s="47" t="s">
        <v>274</v>
      </c>
      <c r="J38" s="58" t="s">
        <v>269</v>
      </c>
      <c r="K38" s="49" t="s">
        <v>221</v>
      </c>
      <c r="L38" s="53">
        <v>0</v>
      </c>
      <c r="N38" s="47" t="s">
        <v>274</v>
      </c>
      <c r="O38" s="58" t="s">
        <v>269</v>
      </c>
      <c r="P38" s="49" t="s">
        <v>221</v>
      </c>
      <c r="Q38" s="53">
        <v>0</v>
      </c>
    </row>
    <row r="39" spans="4:17" ht="13.5" customHeight="1" x14ac:dyDescent="0.25">
      <c r="D39" s="47" t="s">
        <v>275</v>
      </c>
      <c r="E39" s="58" t="s">
        <v>271</v>
      </c>
      <c r="F39" s="49" t="s">
        <v>221</v>
      </c>
      <c r="G39" s="53">
        <v>0</v>
      </c>
      <c r="H39" s="54"/>
      <c r="I39" s="47" t="s">
        <v>275</v>
      </c>
      <c r="J39" s="58" t="s">
        <v>271</v>
      </c>
      <c r="K39" s="49" t="s">
        <v>221</v>
      </c>
      <c r="L39" s="53">
        <v>0</v>
      </c>
      <c r="N39" s="47" t="s">
        <v>275</v>
      </c>
      <c r="O39" s="58" t="s">
        <v>271</v>
      </c>
      <c r="P39" s="49" t="s">
        <v>221</v>
      </c>
      <c r="Q39" s="53">
        <v>0</v>
      </c>
    </row>
    <row r="40" spans="4:17" ht="27.75" customHeight="1" x14ac:dyDescent="0.25">
      <c r="D40" s="47" t="s">
        <v>276</v>
      </c>
      <c r="E40" s="52" t="s">
        <v>277</v>
      </c>
      <c r="F40" s="49" t="s">
        <v>221</v>
      </c>
      <c r="G40" s="53">
        <v>0</v>
      </c>
      <c r="H40" s="54"/>
      <c r="I40" s="47" t="s">
        <v>276</v>
      </c>
      <c r="J40" s="52" t="s">
        <v>277</v>
      </c>
      <c r="K40" s="49" t="s">
        <v>221</v>
      </c>
      <c r="L40" s="53">
        <v>0</v>
      </c>
      <c r="N40" s="47" t="s">
        <v>276</v>
      </c>
      <c r="O40" s="52" t="s">
        <v>277</v>
      </c>
      <c r="P40" s="49" t="s">
        <v>221</v>
      </c>
      <c r="Q40" s="53">
        <v>0</v>
      </c>
    </row>
    <row r="41" spans="4:17" ht="48.75" customHeight="1" x14ac:dyDescent="0.25">
      <c r="D41" s="47" t="s">
        <v>278</v>
      </c>
      <c r="E41" s="58" t="s">
        <v>279</v>
      </c>
      <c r="F41" s="49" t="s">
        <v>232</v>
      </c>
      <c r="G41" s="60" t="s">
        <v>280</v>
      </c>
      <c r="H41" s="54"/>
      <c r="I41" s="47" t="s">
        <v>278</v>
      </c>
      <c r="J41" s="58" t="s">
        <v>279</v>
      </c>
      <c r="K41" s="49" t="s">
        <v>232</v>
      </c>
      <c r="L41" s="60" t="s">
        <v>280</v>
      </c>
      <c r="N41" s="47" t="s">
        <v>278</v>
      </c>
      <c r="O41" s="58" t="s">
        <v>279</v>
      </c>
      <c r="P41" s="49" t="s">
        <v>232</v>
      </c>
      <c r="Q41" s="60" t="s">
        <v>280</v>
      </c>
    </row>
    <row r="42" spans="4:17" ht="48.75" customHeight="1" x14ac:dyDescent="0.25">
      <c r="D42" s="47" t="s">
        <v>281</v>
      </c>
      <c r="E42" s="52" t="s">
        <v>282</v>
      </c>
      <c r="F42" s="49" t="s">
        <v>221</v>
      </c>
      <c r="G42" s="50">
        <f>SUM(G43:G73)</f>
        <v>105133.67159000001</v>
      </c>
      <c r="H42" s="54"/>
      <c r="I42" s="47" t="s">
        <v>281</v>
      </c>
      <c r="J42" s="52" t="s">
        <v>282</v>
      </c>
      <c r="K42" s="49" t="s">
        <v>221</v>
      </c>
      <c r="L42" s="50">
        <f>SUM(L43:L73)</f>
        <v>13206.578959999999</v>
      </c>
      <c r="N42" s="47" t="s">
        <v>281</v>
      </c>
      <c r="O42" s="52" t="s">
        <v>282</v>
      </c>
      <c r="P42" s="49" t="s">
        <v>221</v>
      </c>
      <c r="Q42" s="50">
        <f>SUM(Q43:Q73)</f>
        <v>999.06416000000013</v>
      </c>
    </row>
    <row r="43" spans="4:17" ht="14.25" customHeight="1" x14ac:dyDescent="0.2">
      <c r="D43" s="69" t="s">
        <v>283</v>
      </c>
      <c r="E43" s="78" t="s">
        <v>284</v>
      </c>
      <c r="F43" s="71" t="s">
        <v>221</v>
      </c>
      <c r="G43" s="61">
        <v>16063.131679999999</v>
      </c>
      <c r="H43" s="44"/>
      <c r="I43" s="69" t="s">
        <v>283</v>
      </c>
      <c r="J43" s="78" t="s">
        <v>284</v>
      </c>
      <c r="K43" s="71" t="s">
        <v>221</v>
      </c>
      <c r="L43" s="61">
        <v>934.63080999999988</v>
      </c>
      <c r="N43" s="69" t="s">
        <v>283</v>
      </c>
      <c r="O43" s="78" t="s">
        <v>284</v>
      </c>
      <c r="P43" s="71" t="s">
        <v>221</v>
      </c>
      <c r="Q43" s="61">
        <v>34.664940000000001</v>
      </c>
    </row>
    <row r="44" spans="4:17" x14ac:dyDescent="0.2">
      <c r="D44" s="69" t="s">
        <v>285</v>
      </c>
      <c r="E44" s="78" t="s">
        <v>286</v>
      </c>
      <c r="F44" s="71" t="s">
        <v>221</v>
      </c>
      <c r="G44" s="61">
        <v>13527.234069999999</v>
      </c>
      <c r="H44" s="44"/>
      <c r="I44" s="69" t="s">
        <v>285</v>
      </c>
      <c r="J44" s="78" t="s">
        <v>286</v>
      </c>
      <c r="K44" s="71" t="s">
        <v>221</v>
      </c>
      <c r="L44" s="61">
        <v>1136.6208000000001</v>
      </c>
      <c r="N44" s="69" t="s">
        <v>285</v>
      </c>
      <c r="O44" s="78" t="s">
        <v>286</v>
      </c>
      <c r="P44" s="71" t="s">
        <v>221</v>
      </c>
      <c r="Q44" s="61">
        <v>39.877690000000001</v>
      </c>
    </row>
    <row r="45" spans="4:17" ht="25.5" customHeight="1" x14ac:dyDescent="0.2">
      <c r="D45" s="69" t="s">
        <v>287</v>
      </c>
      <c r="E45" s="78" t="s">
        <v>288</v>
      </c>
      <c r="F45" s="71" t="s">
        <v>221</v>
      </c>
      <c r="G45" s="61">
        <v>342.66566999999998</v>
      </c>
      <c r="H45" s="44"/>
      <c r="I45" s="69" t="s">
        <v>287</v>
      </c>
      <c r="J45" s="78" t="s">
        <v>288</v>
      </c>
      <c r="K45" s="71" t="s">
        <v>221</v>
      </c>
      <c r="L45" s="61">
        <v>7410.4537199999995</v>
      </c>
      <c r="N45" s="69" t="s">
        <v>287</v>
      </c>
      <c r="O45" s="78" t="s">
        <v>288</v>
      </c>
      <c r="P45" s="71" t="s">
        <v>221</v>
      </c>
      <c r="Q45" s="61">
        <v>0</v>
      </c>
    </row>
    <row r="46" spans="4:17" x14ac:dyDescent="0.2">
      <c r="D46" s="69" t="s">
        <v>289</v>
      </c>
      <c r="E46" s="78" t="s">
        <v>290</v>
      </c>
      <c r="F46" s="71" t="s">
        <v>221</v>
      </c>
      <c r="G46" s="61">
        <v>553.24232000000006</v>
      </c>
      <c r="H46" s="44"/>
      <c r="I46" s="69" t="s">
        <v>289</v>
      </c>
      <c r="J46" s="78" t="s">
        <v>290</v>
      </c>
      <c r="K46" s="71" t="s">
        <v>221</v>
      </c>
      <c r="L46" s="61">
        <v>44.177680000000002</v>
      </c>
      <c r="N46" s="69" t="s">
        <v>289</v>
      </c>
      <c r="O46" s="78" t="s">
        <v>290</v>
      </c>
      <c r="P46" s="71" t="s">
        <v>221</v>
      </c>
      <c r="Q46" s="61">
        <v>3.4481199999999994</v>
      </c>
    </row>
    <row r="47" spans="4:17" x14ac:dyDescent="0.2">
      <c r="D47" s="69" t="s">
        <v>291</v>
      </c>
      <c r="E47" s="78" t="s">
        <v>292</v>
      </c>
      <c r="F47" s="71" t="s">
        <v>221</v>
      </c>
      <c r="G47" s="61">
        <v>1005.8237300000001</v>
      </c>
      <c r="H47" s="44"/>
      <c r="I47" s="69" t="s">
        <v>291</v>
      </c>
      <c r="J47" s="78" t="s">
        <v>292</v>
      </c>
      <c r="K47" s="71" t="s">
        <v>221</v>
      </c>
      <c r="L47" s="61">
        <v>35.969760000000008</v>
      </c>
      <c r="N47" s="69" t="s">
        <v>291</v>
      </c>
      <c r="O47" s="78" t="s">
        <v>292</v>
      </c>
      <c r="P47" s="71" t="s">
        <v>221</v>
      </c>
      <c r="Q47" s="61">
        <v>4.5650700000000004</v>
      </c>
    </row>
    <row r="48" spans="4:17" x14ac:dyDescent="0.2">
      <c r="D48" s="69" t="s">
        <v>293</v>
      </c>
      <c r="E48" s="78" t="s">
        <v>294</v>
      </c>
      <c r="F48" s="71" t="s">
        <v>221</v>
      </c>
      <c r="G48" s="61">
        <v>1376.1370199999999</v>
      </c>
      <c r="H48" s="44"/>
      <c r="I48" s="69" t="s">
        <v>293</v>
      </c>
      <c r="J48" s="78" t="s">
        <v>294</v>
      </c>
      <c r="K48" s="71" t="s">
        <v>221</v>
      </c>
      <c r="L48" s="61">
        <v>44.003359999999994</v>
      </c>
      <c r="N48" s="69" t="s">
        <v>293</v>
      </c>
      <c r="O48" s="78" t="s">
        <v>294</v>
      </c>
      <c r="P48" s="71" t="s">
        <v>221</v>
      </c>
      <c r="Q48" s="61">
        <v>16.420639999999999</v>
      </c>
    </row>
    <row r="49" spans="4:17" x14ac:dyDescent="0.2">
      <c r="D49" s="69" t="s">
        <v>295</v>
      </c>
      <c r="E49" s="78" t="s">
        <v>296</v>
      </c>
      <c r="F49" s="71" t="s">
        <v>221</v>
      </c>
      <c r="G49" s="61">
        <v>0</v>
      </c>
      <c r="H49" s="44"/>
      <c r="I49" s="69" t="s">
        <v>295</v>
      </c>
      <c r="J49" s="78" t="s">
        <v>296</v>
      </c>
      <c r="K49" s="71" t="s">
        <v>221</v>
      </c>
      <c r="L49" s="61">
        <v>0</v>
      </c>
      <c r="N49" s="69" t="s">
        <v>295</v>
      </c>
      <c r="O49" s="78" t="s">
        <v>296</v>
      </c>
      <c r="P49" s="71" t="s">
        <v>221</v>
      </c>
      <c r="Q49" s="61">
        <v>0</v>
      </c>
    </row>
    <row r="50" spans="4:17" x14ac:dyDescent="0.2">
      <c r="D50" s="69" t="s">
        <v>297</v>
      </c>
      <c r="E50" s="78" t="s">
        <v>298</v>
      </c>
      <c r="F50" s="71" t="s">
        <v>221</v>
      </c>
      <c r="G50" s="61">
        <v>0</v>
      </c>
      <c r="H50" s="44"/>
      <c r="I50" s="69" t="s">
        <v>297</v>
      </c>
      <c r="J50" s="78" t="s">
        <v>298</v>
      </c>
      <c r="K50" s="71" t="s">
        <v>221</v>
      </c>
      <c r="L50" s="61">
        <v>0</v>
      </c>
      <c r="N50" s="69" t="s">
        <v>297</v>
      </c>
      <c r="O50" s="78" t="s">
        <v>298</v>
      </c>
      <c r="P50" s="71" t="s">
        <v>221</v>
      </c>
      <c r="Q50" s="61">
        <v>0</v>
      </c>
    </row>
    <row r="51" spans="4:17" x14ac:dyDescent="0.2">
      <c r="D51" s="69" t="s">
        <v>299</v>
      </c>
      <c r="E51" s="78" t="s">
        <v>300</v>
      </c>
      <c r="F51" s="71" t="s">
        <v>221</v>
      </c>
      <c r="G51" s="61">
        <v>0</v>
      </c>
      <c r="H51" s="44"/>
      <c r="I51" s="69" t="s">
        <v>299</v>
      </c>
      <c r="J51" s="78" t="s">
        <v>300</v>
      </c>
      <c r="K51" s="71" t="s">
        <v>221</v>
      </c>
      <c r="L51" s="61">
        <v>0</v>
      </c>
      <c r="N51" s="69" t="s">
        <v>299</v>
      </c>
      <c r="O51" s="78" t="s">
        <v>300</v>
      </c>
      <c r="P51" s="71" t="s">
        <v>221</v>
      </c>
      <c r="Q51" s="61">
        <v>0</v>
      </c>
    </row>
    <row r="52" spans="4:17" x14ac:dyDescent="0.2">
      <c r="D52" s="69" t="s">
        <v>301</v>
      </c>
      <c r="E52" s="78" t="s">
        <v>302</v>
      </c>
      <c r="F52" s="71" t="s">
        <v>221</v>
      </c>
      <c r="G52" s="61">
        <v>9196.4061899999997</v>
      </c>
      <c r="H52" s="44"/>
      <c r="I52" s="69" t="s">
        <v>301</v>
      </c>
      <c r="J52" s="78" t="s">
        <v>302</v>
      </c>
      <c r="K52" s="71" t="s">
        <v>221</v>
      </c>
      <c r="L52" s="61">
        <v>504.15980999999999</v>
      </c>
      <c r="N52" s="69" t="s">
        <v>301</v>
      </c>
      <c r="O52" s="78" t="s">
        <v>302</v>
      </c>
      <c r="P52" s="71" t="s">
        <v>221</v>
      </c>
      <c r="Q52" s="61">
        <v>10.12204</v>
      </c>
    </row>
    <row r="53" spans="4:17" x14ac:dyDescent="0.2">
      <c r="D53" s="69" t="s">
        <v>303</v>
      </c>
      <c r="E53" s="78" t="s">
        <v>304</v>
      </c>
      <c r="F53" s="71" t="s">
        <v>221</v>
      </c>
      <c r="G53" s="61">
        <v>377.95357000000001</v>
      </c>
      <c r="H53" s="44"/>
      <c r="I53" s="69" t="s">
        <v>303</v>
      </c>
      <c r="J53" s="78" t="s">
        <v>304</v>
      </c>
      <c r="K53" s="71" t="s">
        <v>221</v>
      </c>
      <c r="L53" s="61">
        <v>11.31325</v>
      </c>
      <c r="N53" s="69" t="s">
        <v>303</v>
      </c>
      <c r="O53" s="78" t="s">
        <v>304</v>
      </c>
      <c r="P53" s="71" t="s">
        <v>221</v>
      </c>
      <c r="Q53" s="61">
        <v>0.10085</v>
      </c>
    </row>
    <row r="54" spans="4:17" x14ac:dyDescent="0.2">
      <c r="D54" s="69" t="s">
        <v>305</v>
      </c>
      <c r="E54" s="78" t="s">
        <v>306</v>
      </c>
      <c r="F54" s="71" t="s">
        <v>221</v>
      </c>
      <c r="G54" s="61">
        <v>1232.79654</v>
      </c>
      <c r="H54" s="44"/>
      <c r="I54" s="69" t="s">
        <v>305</v>
      </c>
      <c r="J54" s="78" t="s">
        <v>306</v>
      </c>
      <c r="K54" s="71" t="s">
        <v>221</v>
      </c>
      <c r="L54" s="61">
        <v>64.526059999999489</v>
      </c>
      <c r="N54" s="69" t="s">
        <v>305</v>
      </c>
      <c r="O54" s="78" t="s">
        <v>306</v>
      </c>
      <c r="P54" s="71" t="s">
        <v>221</v>
      </c>
      <c r="Q54" s="61">
        <v>2.9281499999999996</v>
      </c>
    </row>
    <row r="55" spans="4:17" x14ac:dyDescent="0.2">
      <c r="D55" s="69" t="s">
        <v>307</v>
      </c>
      <c r="E55" s="78" t="s">
        <v>308</v>
      </c>
      <c r="F55" s="71" t="s">
        <v>221</v>
      </c>
      <c r="G55" s="61">
        <f>17962.10257+12196+7402</f>
        <v>37560.102570000003</v>
      </c>
      <c r="H55" s="44"/>
      <c r="I55" s="69" t="s">
        <v>307</v>
      </c>
      <c r="J55" s="78" t="s">
        <v>308</v>
      </c>
      <c r="K55" s="71" t="s">
        <v>221</v>
      </c>
      <c r="L55" s="61">
        <f>1836.08607+77</f>
        <v>1913.0860700000001</v>
      </c>
      <c r="N55" s="69" t="s">
        <v>307</v>
      </c>
      <c r="O55" s="78" t="s">
        <v>308</v>
      </c>
      <c r="P55" s="71" t="s">
        <v>221</v>
      </c>
      <c r="Q55" s="61">
        <v>404.47067999999996</v>
      </c>
    </row>
    <row r="56" spans="4:17" x14ac:dyDescent="0.2">
      <c r="D56" s="69" t="s">
        <v>309</v>
      </c>
      <c r="E56" s="78" t="s">
        <v>310</v>
      </c>
      <c r="F56" s="71" t="s">
        <v>221</v>
      </c>
      <c r="G56" s="61">
        <v>10144.761479999999</v>
      </c>
      <c r="H56" s="44"/>
      <c r="I56" s="69" t="s">
        <v>309</v>
      </c>
      <c r="J56" s="78" t="s">
        <v>310</v>
      </c>
      <c r="K56" s="71" t="s">
        <v>221</v>
      </c>
      <c r="L56" s="61">
        <v>557.77890000000002</v>
      </c>
      <c r="N56" s="69" t="s">
        <v>309</v>
      </c>
      <c r="O56" s="78" t="s">
        <v>310</v>
      </c>
      <c r="P56" s="71" t="s">
        <v>221</v>
      </c>
      <c r="Q56" s="61">
        <v>283.93720999999999</v>
      </c>
    </row>
    <row r="57" spans="4:17" x14ac:dyDescent="0.2">
      <c r="D57" s="69" t="s">
        <v>311</v>
      </c>
      <c r="E57" s="78" t="s">
        <v>312</v>
      </c>
      <c r="F57" s="71" t="s">
        <v>221</v>
      </c>
      <c r="G57" s="61">
        <v>1643.9253800000001</v>
      </c>
      <c r="H57" s="44"/>
      <c r="I57" s="69" t="s">
        <v>311</v>
      </c>
      <c r="J57" s="78" t="s">
        <v>312</v>
      </c>
      <c r="K57" s="71" t="s">
        <v>221</v>
      </c>
      <c r="L57" s="61">
        <v>2.3430800000000001</v>
      </c>
      <c r="N57" s="69" t="s">
        <v>311</v>
      </c>
      <c r="O57" s="78" t="s">
        <v>312</v>
      </c>
      <c r="P57" s="71" t="s">
        <v>221</v>
      </c>
      <c r="Q57" s="61">
        <v>1.806E-2</v>
      </c>
    </row>
    <row r="58" spans="4:17" x14ac:dyDescent="0.2">
      <c r="D58" s="69" t="s">
        <v>313</v>
      </c>
      <c r="E58" s="78" t="s">
        <v>314</v>
      </c>
      <c r="F58" s="71" t="s">
        <v>221</v>
      </c>
      <c r="G58" s="61">
        <v>282.60493000000002</v>
      </c>
      <c r="H58" s="44"/>
      <c r="I58" s="69" t="s">
        <v>313</v>
      </c>
      <c r="J58" s="78" t="s">
        <v>314</v>
      </c>
      <c r="K58" s="71" t="s">
        <v>221</v>
      </c>
      <c r="L58" s="61">
        <v>30.657720000000005</v>
      </c>
      <c r="N58" s="69" t="s">
        <v>313</v>
      </c>
      <c r="O58" s="78" t="s">
        <v>314</v>
      </c>
      <c r="P58" s="71" t="s">
        <v>221</v>
      </c>
      <c r="Q58" s="61">
        <v>1.57114</v>
      </c>
    </row>
    <row r="59" spans="4:17" x14ac:dyDescent="0.2">
      <c r="D59" s="69" t="s">
        <v>315</v>
      </c>
      <c r="E59" s="78" t="s">
        <v>316</v>
      </c>
      <c r="F59" s="71" t="s">
        <v>221</v>
      </c>
      <c r="G59" s="61">
        <v>477.69451999999995</v>
      </c>
      <c r="H59" s="44"/>
      <c r="I59" s="69" t="s">
        <v>315</v>
      </c>
      <c r="J59" s="78" t="s">
        <v>316</v>
      </c>
      <c r="K59" s="71" t="s">
        <v>221</v>
      </c>
      <c r="L59" s="61">
        <v>0.64965000000000006</v>
      </c>
      <c r="N59" s="69" t="s">
        <v>315</v>
      </c>
      <c r="O59" s="78" t="s">
        <v>316</v>
      </c>
      <c r="P59" s="71" t="s">
        <v>221</v>
      </c>
      <c r="Q59" s="61">
        <v>0.31093999999999999</v>
      </c>
    </row>
    <row r="60" spans="4:17" x14ac:dyDescent="0.2">
      <c r="D60" s="69" t="s">
        <v>317</v>
      </c>
      <c r="E60" s="78" t="s">
        <v>318</v>
      </c>
      <c r="F60" s="71" t="s">
        <v>221</v>
      </c>
      <c r="G60" s="61">
        <v>58.006459999999997</v>
      </c>
      <c r="H60" s="44"/>
      <c r="I60" s="69" t="s">
        <v>317</v>
      </c>
      <c r="J60" s="78" t="s">
        <v>318</v>
      </c>
      <c r="K60" s="71" t="s">
        <v>221</v>
      </c>
      <c r="L60" s="61">
        <v>0.18468000000000001</v>
      </c>
      <c r="N60" s="69" t="s">
        <v>317</v>
      </c>
      <c r="O60" s="78" t="s">
        <v>318</v>
      </c>
      <c r="P60" s="71" t="s">
        <v>221</v>
      </c>
      <c r="Q60" s="61">
        <v>0.61138999999999999</v>
      </c>
    </row>
    <row r="61" spans="4:17" x14ac:dyDescent="0.2">
      <c r="D61" s="69" t="s">
        <v>319</v>
      </c>
      <c r="E61" s="78" t="s">
        <v>320</v>
      </c>
      <c r="F61" s="71" t="s">
        <v>221</v>
      </c>
      <c r="G61" s="61">
        <v>613.49735999999996</v>
      </c>
      <c r="H61" s="44"/>
      <c r="I61" s="69" t="s">
        <v>319</v>
      </c>
      <c r="J61" s="78" t="s">
        <v>320</v>
      </c>
      <c r="K61" s="71" t="s">
        <v>221</v>
      </c>
      <c r="L61" s="61">
        <v>64.397950000000009</v>
      </c>
      <c r="N61" s="69" t="s">
        <v>319</v>
      </c>
      <c r="O61" s="78" t="s">
        <v>320</v>
      </c>
      <c r="P61" s="71" t="s">
        <v>221</v>
      </c>
      <c r="Q61" s="61">
        <v>13.901919999999999</v>
      </c>
    </row>
    <row r="62" spans="4:17" ht="24" x14ac:dyDescent="0.2">
      <c r="D62" s="69" t="s">
        <v>321</v>
      </c>
      <c r="E62" s="78" t="s">
        <v>322</v>
      </c>
      <c r="F62" s="71" t="s">
        <v>221</v>
      </c>
      <c r="G62" s="61">
        <v>0</v>
      </c>
      <c r="H62" s="44"/>
      <c r="I62" s="69" t="s">
        <v>321</v>
      </c>
      <c r="J62" s="78" t="s">
        <v>322</v>
      </c>
      <c r="K62" s="71" t="s">
        <v>221</v>
      </c>
      <c r="L62" s="61">
        <v>0</v>
      </c>
      <c r="N62" s="69" t="s">
        <v>321</v>
      </c>
      <c r="O62" s="78" t="s">
        <v>322</v>
      </c>
      <c r="P62" s="71" t="s">
        <v>221</v>
      </c>
      <c r="Q62" s="61">
        <v>0</v>
      </c>
    </row>
    <row r="63" spans="4:17" x14ac:dyDescent="0.2">
      <c r="D63" s="69" t="s">
        <v>323</v>
      </c>
      <c r="E63" s="78" t="s">
        <v>324</v>
      </c>
      <c r="F63" s="71" t="s">
        <v>221</v>
      </c>
      <c r="G63" s="61">
        <v>0</v>
      </c>
      <c r="H63" s="44"/>
      <c r="I63" s="69" t="s">
        <v>323</v>
      </c>
      <c r="J63" s="78" t="s">
        <v>324</v>
      </c>
      <c r="K63" s="71" t="s">
        <v>221</v>
      </c>
      <c r="L63" s="61">
        <v>0</v>
      </c>
      <c r="N63" s="69" t="s">
        <v>323</v>
      </c>
      <c r="O63" s="78" t="s">
        <v>324</v>
      </c>
      <c r="P63" s="71" t="s">
        <v>221</v>
      </c>
      <c r="Q63" s="61">
        <v>0</v>
      </c>
    </row>
    <row r="64" spans="4:17" x14ac:dyDescent="0.2">
      <c r="D64" s="69" t="s">
        <v>325</v>
      </c>
      <c r="E64" s="78" t="s">
        <v>326</v>
      </c>
      <c r="F64" s="71" t="s">
        <v>221</v>
      </c>
      <c r="G64" s="61">
        <v>0</v>
      </c>
      <c r="H64" s="44"/>
      <c r="I64" s="69" t="s">
        <v>325</v>
      </c>
      <c r="J64" s="78" t="s">
        <v>326</v>
      </c>
      <c r="K64" s="71" t="s">
        <v>221</v>
      </c>
      <c r="L64" s="61">
        <v>0</v>
      </c>
      <c r="N64" s="69" t="s">
        <v>325</v>
      </c>
      <c r="O64" s="78" t="s">
        <v>326</v>
      </c>
      <c r="P64" s="71" t="s">
        <v>221</v>
      </c>
      <c r="Q64" s="61">
        <v>0</v>
      </c>
    </row>
    <row r="65" spans="4:17" x14ac:dyDescent="0.2">
      <c r="D65" s="69" t="s">
        <v>327</v>
      </c>
      <c r="E65" s="78" t="s">
        <v>328</v>
      </c>
      <c r="F65" s="71" t="s">
        <v>221</v>
      </c>
      <c r="G65" s="61">
        <v>609.73627999999997</v>
      </c>
      <c r="H65" s="44"/>
      <c r="I65" s="69" t="s">
        <v>327</v>
      </c>
      <c r="J65" s="78" t="s">
        <v>328</v>
      </c>
      <c r="K65" s="71" t="s">
        <v>221</v>
      </c>
      <c r="L65" s="61">
        <v>9.7218300000000006</v>
      </c>
      <c r="N65" s="69" t="s">
        <v>327</v>
      </c>
      <c r="O65" s="78" t="s">
        <v>328</v>
      </c>
      <c r="P65" s="71" t="s">
        <v>221</v>
      </c>
      <c r="Q65" s="61">
        <v>15.99605</v>
      </c>
    </row>
    <row r="66" spans="4:17" x14ac:dyDescent="0.2">
      <c r="D66" s="69" t="s">
        <v>329</v>
      </c>
      <c r="E66" s="78" t="s">
        <v>330</v>
      </c>
      <c r="F66" s="71" t="s">
        <v>221</v>
      </c>
      <c r="G66" s="61">
        <v>40.838840000000012</v>
      </c>
      <c r="H66" s="44"/>
      <c r="I66" s="69" t="s">
        <v>329</v>
      </c>
      <c r="J66" s="78" t="s">
        <v>330</v>
      </c>
      <c r="K66" s="71" t="s">
        <v>221</v>
      </c>
      <c r="L66" s="61">
        <v>0.89796000000000009</v>
      </c>
      <c r="N66" s="69" t="s">
        <v>329</v>
      </c>
      <c r="O66" s="78" t="s">
        <v>330</v>
      </c>
      <c r="P66" s="71" t="s">
        <v>221</v>
      </c>
      <c r="Q66" s="61">
        <v>4.0340000000000001E-2</v>
      </c>
    </row>
    <row r="67" spans="4:17" ht="24" x14ac:dyDescent="0.2">
      <c r="D67" s="69" t="s">
        <v>331</v>
      </c>
      <c r="E67" s="78" t="s">
        <v>332</v>
      </c>
      <c r="F67" s="71" t="s">
        <v>221</v>
      </c>
      <c r="G67" s="61">
        <v>637.46632</v>
      </c>
      <c r="H67" s="44"/>
      <c r="I67" s="69" t="s">
        <v>331</v>
      </c>
      <c r="J67" s="78" t="s">
        <v>332</v>
      </c>
      <c r="K67" s="71" t="s">
        <v>221</v>
      </c>
      <c r="L67" s="61">
        <v>29.467839999999999</v>
      </c>
      <c r="N67" s="69" t="s">
        <v>331</v>
      </c>
      <c r="O67" s="78" t="s">
        <v>332</v>
      </c>
      <c r="P67" s="71" t="s">
        <v>221</v>
      </c>
      <c r="Q67" s="61">
        <v>18.27628</v>
      </c>
    </row>
    <row r="68" spans="4:17" ht="24" x14ac:dyDescent="0.2">
      <c r="D68" s="69" t="s">
        <v>333</v>
      </c>
      <c r="E68" s="78" t="s">
        <v>334</v>
      </c>
      <c r="F68" s="71" t="s">
        <v>221</v>
      </c>
      <c r="G68" s="61"/>
      <c r="H68" s="44"/>
      <c r="I68" s="69" t="s">
        <v>333</v>
      </c>
      <c r="J68" s="78" t="s">
        <v>334</v>
      </c>
      <c r="K68" s="71" t="s">
        <v>221</v>
      </c>
      <c r="L68" s="61"/>
      <c r="N68" s="69" t="s">
        <v>333</v>
      </c>
      <c r="O68" s="78" t="s">
        <v>334</v>
      </c>
      <c r="P68" s="71" t="s">
        <v>221</v>
      </c>
      <c r="Q68" s="61"/>
    </row>
    <row r="69" spans="4:17" x14ac:dyDescent="0.2">
      <c r="D69" s="69" t="s">
        <v>335</v>
      </c>
      <c r="E69" s="78" t="s">
        <v>336</v>
      </c>
      <c r="F69" s="71" t="s">
        <v>221</v>
      </c>
      <c r="G69" s="61">
        <v>67.527600000000007</v>
      </c>
      <c r="H69" s="44"/>
      <c r="I69" s="69" t="s">
        <v>335</v>
      </c>
      <c r="J69" s="78" t="s">
        <v>336</v>
      </c>
      <c r="K69" s="71" t="s">
        <v>221</v>
      </c>
      <c r="L69" s="61">
        <v>3.7128000000000001</v>
      </c>
      <c r="N69" s="69" t="s">
        <v>335</v>
      </c>
      <c r="O69" s="78" t="s">
        <v>336</v>
      </c>
      <c r="P69" s="71" t="s">
        <v>221</v>
      </c>
      <c r="Q69" s="61">
        <v>1.89</v>
      </c>
    </row>
    <row r="70" spans="4:17" ht="15" customHeight="1" x14ac:dyDescent="0.2">
      <c r="D70" s="69" t="s">
        <v>337</v>
      </c>
      <c r="E70" s="78" t="s">
        <v>338</v>
      </c>
      <c r="F70" s="71" t="s">
        <v>221</v>
      </c>
      <c r="G70" s="61">
        <v>0</v>
      </c>
      <c r="H70" s="44"/>
      <c r="I70" s="69" t="s">
        <v>337</v>
      </c>
      <c r="J70" s="78" t="s">
        <v>338</v>
      </c>
      <c r="K70" s="71" t="s">
        <v>221</v>
      </c>
      <c r="L70" s="61">
        <v>0</v>
      </c>
      <c r="N70" s="69" t="s">
        <v>337</v>
      </c>
      <c r="O70" s="78" t="s">
        <v>338</v>
      </c>
      <c r="P70" s="71" t="s">
        <v>221</v>
      </c>
      <c r="Q70" s="61">
        <v>0</v>
      </c>
    </row>
    <row r="71" spans="4:17" ht="24" x14ac:dyDescent="0.2">
      <c r="D71" s="69" t="s">
        <v>339</v>
      </c>
      <c r="E71" s="78" t="s">
        <v>340</v>
      </c>
      <c r="F71" s="71" t="s">
        <v>221</v>
      </c>
      <c r="G71" s="61">
        <f>'[4]БДР год 2017'!$EX$164</f>
        <v>765.08897999999999</v>
      </c>
      <c r="H71" s="44"/>
      <c r="I71" s="69" t="s">
        <v>339</v>
      </c>
      <c r="J71" s="78" t="s">
        <v>340</v>
      </c>
      <c r="K71" s="71" t="s">
        <v>221</v>
      </c>
      <c r="L71" s="61">
        <f>'[4]БДР год 2017'!$EY$164</f>
        <v>48.973360000000007</v>
      </c>
      <c r="N71" s="69" t="s">
        <v>339</v>
      </c>
      <c r="O71" s="78" t="s">
        <v>340</v>
      </c>
      <c r="P71" s="71" t="s">
        <v>221</v>
      </c>
      <c r="Q71" s="61">
        <f>'[4]БДР год 2017'!$EZ$164</f>
        <v>3.9015899999999997</v>
      </c>
    </row>
    <row r="72" spans="4:17" x14ac:dyDescent="0.2">
      <c r="D72" s="69" t="s">
        <v>341</v>
      </c>
      <c r="E72" s="78" t="s">
        <v>342</v>
      </c>
      <c r="F72" s="71" t="s">
        <v>221</v>
      </c>
      <c r="G72" s="61">
        <v>707.11337000000003</v>
      </c>
      <c r="H72" s="44"/>
      <c r="I72" s="69" t="s">
        <v>341</v>
      </c>
      <c r="J72" s="78" t="s">
        <v>342</v>
      </c>
      <c r="K72" s="71" t="s">
        <v>221</v>
      </c>
      <c r="L72" s="61">
        <v>114.91828000000001</v>
      </c>
      <c r="N72" s="69" t="s">
        <v>341</v>
      </c>
      <c r="O72" s="78" t="s">
        <v>342</v>
      </c>
      <c r="P72" s="71" t="s">
        <v>221</v>
      </c>
      <c r="Q72" s="61">
        <v>4.7367400000000002</v>
      </c>
    </row>
    <row r="73" spans="4:17" x14ac:dyDescent="0.2">
      <c r="D73" s="69" t="s">
        <v>343</v>
      </c>
      <c r="E73" s="78" t="s">
        <v>344</v>
      </c>
      <c r="F73" s="71" t="s">
        <v>221</v>
      </c>
      <c r="G73" s="81">
        <f>27447.91671-12196-7402</f>
        <v>7849.9167100000013</v>
      </c>
      <c r="H73" s="44"/>
      <c r="I73" s="69" t="s">
        <v>343</v>
      </c>
      <c r="J73" s="78" t="s">
        <v>344</v>
      </c>
      <c r="K73" s="71" t="s">
        <v>221</v>
      </c>
      <c r="L73" s="81">
        <f>307.93359+13-77</f>
        <v>243.93358999999998</v>
      </c>
      <c r="N73" s="69" t="s">
        <v>343</v>
      </c>
      <c r="O73" s="78" t="s">
        <v>344</v>
      </c>
      <c r="P73" s="71" t="s">
        <v>221</v>
      </c>
      <c r="Q73" s="81">
        <f>136.27432+1</f>
        <v>137.27431999999999</v>
      </c>
    </row>
    <row r="74" spans="4:17" ht="27" customHeight="1" x14ac:dyDescent="0.25">
      <c r="D74" s="47" t="s">
        <v>218</v>
      </c>
      <c r="E74" s="48" t="s">
        <v>345</v>
      </c>
      <c r="F74" s="49" t="s">
        <v>221</v>
      </c>
      <c r="G74" s="53">
        <v>261063.05412658968</v>
      </c>
      <c r="H74" s="54"/>
      <c r="I74" s="47" t="s">
        <v>218</v>
      </c>
      <c r="J74" s="48" t="s">
        <v>345</v>
      </c>
      <c r="K74" s="49" t="s">
        <v>221</v>
      </c>
      <c r="L74" s="53">
        <v>-52456.288698079901</v>
      </c>
      <c r="N74" s="47" t="s">
        <v>218</v>
      </c>
      <c r="O74" s="48" t="s">
        <v>345</v>
      </c>
      <c r="P74" s="49" t="s">
        <v>221</v>
      </c>
      <c r="Q74" s="53">
        <v>2819.2462454000051</v>
      </c>
    </row>
    <row r="75" spans="4:17" ht="27.75" customHeight="1" x14ac:dyDescent="0.2">
      <c r="D75" s="47" t="s">
        <v>219</v>
      </c>
      <c r="E75" s="48" t="s">
        <v>346</v>
      </c>
      <c r="F75" s="49" t="s">
        <v>221</v>
      </c>
      <c r="G75" s="53">
        <v>118166.48656658968</v>
      </c>
      <c r="H75" s="44"/>
      <c r="I75" s="47" t="s">
        <v>219</v>
      </c>
      <c r="J75" s="48" t="s">
        <v>346</v>
      </c>
      <c r="K75" s="49" t="s">
        <v>221</v>
      </c>
      <c r="L75" s="53">
        <v>-52692.196418079999</v>
      </c>
      <c r="N75" s="47" t="s">
        <v>219</v>
      </c>
      <c r="O75" s="48" t="s">
        <v>346</v>
      </c>
      <c r="P75" s="49" t="s">
        <v>221</v>
      </c>
      <c r="Q75" s="53">
        <v>1293.239805400005</v>
      </c>
    </row>
    <row r="76" spans="4:17" ht="22.5" customHeight="1" x14ac:dyDescent="0.2">
      <c r="D76" s="47" t="s">
        <v>347</v>
      </c>
      <c r="E76" s="52" t="s">
        <v>348</v>
      </c>
      <c r="F76" s="49" t="s">
        <v>221</v>
      </c>
      <c r="G76" s="53">
        <f>[6]Лист1!$H$40-L76</f>
        <v>2684.5242819209016</v>
      </c>
      <c r="H76" s="44"/>
      <c r="I76" s="47" t="s">
        <v>347</v>
      </c>
      <c r="J76" s="52" t="s">
        <v>348</v>
      </c>
      <c r="K76" s="49" t="s">
        <v>221</v>
      </c>
      <c r="L76" s="53">
        <f>([5]ИП!$AN$200+[5]ИП!$AN$203)/1.18</f>
        <v>23308.172584745764</v>
      </c>
      <c r="N76" s="47" t="s">
        <v>347</v>
      </c>
      <c r="O76" s="52" t="s">
        <v>348</v>
      </c>
      <c r="P76" s="49" t="s">
        <v>221</v>
      </c>
      <c r="Q76" s="53">
        <v>0</v>
      </c>
    </row>
    <row r="77" spans="4:17" ht="37.5" customHeight="1" x14ac:dyDescent="0.2">
      <c r="D77" s="47" t="s">
        <v>349</v>
      </c>
      <c r="E77" s="48" t="s">
        <v>350</v>
      </c>
      <c r="F77" s="49" t="s">
        <v>221</v>
      </c>
      <c r="G77" s="53">
        <f>80924-L77</f>
        <v>75418</v>
      </c>
      <c r="H77" s="44"/>
      <c r="I77" s="47" t="s">
        <v>349</v>
      </c>
      <c r="J77" s="48" t="s">
        <v>350</v>
      </c>
      <c r="K77" s="49" t="s">
        <v>221</v>
      </c>
      <c r="L77" s="53">
        <v>5506</v>
      </c>
      <c r="N77" s="47" t="s">
        <v>349</v>
      </c>
      <c r="O77" s="48" t="s">
        <v>350</v>
      </c>
      <c r="P77" s="49" t="s">
        <v>221</v>
      </c>
      <c r="Q77" s="53">
        <v>0</v>
      </c>
    </row>
    <row r="78" spans="4:17" ht="15" customHeight="1" x14ac:dyDescent="0.2">
      <c r="D78" s="47" t="s">
        <v>351</v>
      </c>
      <c r="E78" s="52" t="s">
        <v>352</v>
      </c>
      <c r="F78" s="49" t="s">
        <v>221</v>
      </c>
      <c r="G78" s="53">
        <v>0</v>
      </c>
      <c r="H78" s="44"/>
      <c r="I78" s="47" t="s">
        <v>351</v>
      </c>
      <c r="J78" s="52" t="s">
        <v>352</v>
      </c>
      <c r="K78" s="49" t="s">
        <v>221</v>
      </c>
      <c r="L78" s="53">
        <v>0</v>
      </c>
      <c r="N78" s="47" t="s">
        <v>351</v>
      </c>
      <c r="O78" s="52" t="s">
        <v>352</v>
      </c>
      <c r="P78" s="49" t="s">
        <v>221</v>
      </c>
      <c r="Q78" s="53">
        <v>0</v>
      </c>
    </row>
    <row r="79" spans="4:17" ht="15" customHeight="1" x14ac:dyDescent="0.2">
      <c r="D79" s="47" t="s">
        <v>353</v>
      </c>
      <c r="E79" s="48" t="s">
        <v>354</v>
      </c>
      <c r="F79" s="49" t="s">
        <v>221</v>
      </c>
      <c r="G79" s="53">
        <v>0</v>
      </c>
      <c r="H79" s="44"/>
      <c r="I79" s="47" t="s">
        <v>353</v>
      </c>
      <c r="J79" s="48" t="s">
        <v>354</v>
      </c>
      <c r="K79" s="49" t="s">
        <v>221</v>
      </c>
      <c r="L79" s="53">
        <v>0</v>
      </c>
      <c r="N79" s="47" t="s">
        <v>353</v>
      </c>
      <c r="O79" s="48" t="s">
        <v>354</v>
      </c>
      <c r="P79" s="49" t="s">
        <v>221</v>
      </c>
      <c r="Q79" s="53">
        <v>0</v>
      </c>
    </row>
    <row r="80" spans="4:17" ht="36" customHeight="1" x14ac:dyDescent="0.25">
      <c r="D80" s="47" t="s">
        <v>355</v>
      </c>
      <c r="E80" s="48" t="s">
        <v>356</v>
      </c>
      <c r="F80" s="49" t="s">
        <v>232</v>
      </c>
      <c r="G80" s="80" t="s">
        <v>405</v>
      </c>
      <c r="H80" s="54"/>
      <c r="I80" s="47" t="s">
        <v>355</v>
      </c>
      <c r="J80" s="48" t="s">
        <v>356</v>
      </c>
      <c r="K80" s="49" t="s">
        <v>232</v>
      </c>
      <c r="L80" s="80" t="s">
        <v>405</v>
      </c>
      <c r="N80" s="47" t="s">
        <v>355</v>
      </c>
      <c r="O80" s="48" t="s">
        <v>356</v>
      </c>
      <c r="P80" s="49" t="s">
        <v>232</v>
      </c>
      <c r="Q80" s="80" t="s">
        <v>405</v>
      </c>
    </row>
    <row r="81" spans="4:17" ht="36" customHeight="1" x14ac:dyDescent="0.25">
      <c r="D81" s="47" t="s">
        <v>357</v>
      </c>
      <c r="E81" s="48" t="s">
        <v>358</v>
      </c>
      <c r="F81" s="49" t="s">
        <v>359</v>
      </c>
      <c r="G81" s="51">
        <v>388</v>
      </c>
      <c r="H81" s="54"/>
      <c r="I81" s="47" t="s">
        <v>357</v>
      </c>
      <c r="J81" s="48" t="s">
        <v>358</v>
      </c>
      <c r="K81" s="49" t="s">
        <v>359</v>
      </c>
      <c r="L81" s="51">
        <v>388</v>
      </c>
      <c r="N81" s="47" t="s">
        <v>357</v>
      </c>
      <c r="O81" s="48" t="s">
        <v>358</v>
      </c>
      <c r="P81" s="49" t="s">
        <v>359</v>
      </c>
      <c r="Q81" s="51">
        <v>388</v>
      </c>
    </row>
    <row r="82" spans="4:17" hidden="1" x14ac:dyDescent="0.2">
      <c r="D82" s="47" t="s">
        <v>360</v>
      </c>
      <c r="E82" s="56"/>
      <c r="F82" s="56"/>
      <c r="G82" s="56"/>
      <c r="H82" s="44"/>
      <c r="I82" s="47" t="s">
        <v>360</v>
      </c>
      <c r="J82" s="56"/>
      <c r="K82" s="56"/>
      <c r="L82" s="56"/>
      <c r="N82" s="47" t="s">
        <v>360</v>
      </c>
      <c r="O82" s="56"/>
      <c r="P82" s="56"/>
      <c r="Q82" s="56"/>
    </row>
    <row r="83" spans="4:17" ht="15" customHeight="1" x14ac:dyDescent="0.2">
      <c r="D83" s="62"/>
      <c r="E83" s="63" t="s">
        <v>361</v>
      </c>
      <c r="F83" s="64"/>
      <c r="G83" s="65"/>
      <c r="H83" s="44"/>
      <c r="I83" s="62"/>
      <c r="J83" s="63" t="s">
        <v>361</v>
      </c>
      <c r="K83" s="64"/>
      <c r="L83" s="65"/>
      <c r="N83" s="62"/>
      <c r="O83" s="63" t="s">
        <v>361</v>
      </c>
      <c r="P83" s="64"/>
      <c r="Q83" s="65"/>
    </row>
    <row r="84" spans="4:17" ht="39" customHeight="1" x14ac:dyDescent="0.25">
      <c r="D84" s="47" t="s">
        <v>362</v>
      </c>
      <c r="E84" s="48" t="s">
        <v>363</v>
      </c>
      <c r="F84" s="49" t="s">
        <v>359</v>
      </c>
      <c r="G84" s="53">
        <v>341</v>
      </c>
      <c r="H84" s="54"/>
      <c r="I84" s="47" t="s">
        <v>362</v>
      </c>
      <c r="J84" s="48" t="s">
        <v>363</v>
      </c>
      <c r="K84" s="49" t="s">
        <v>359</v>
      </c>
      <c r="L84" s="53">
        <v>341</v>
      </c>
      <c r="N84" s="47" t="s">
        <v>362</v>
      </c>
      <c r="O84" s="48" t="s">
        <v>363</v>
      </c>
      <c r="P84" s="49" t="s">
        <v>359</v>
      </c>
      <c r="Q84" s="53">
        <v>341</v>
      </c>
    </row>
    <row r="85" spans="4:17" ht="16.5" customHeight="1" x14ac:dyDescent="0.25">
      <c r="D85" s="47" t="s">
        <v>364</v>
      </c>
      <c r="E85" s="48" t="s">
        <v>365</v>
      </c>
      <c r="F85" s="49" t="s">
        <v>366</v>
      </c>
      <c r="G85" s="111">
        <v>958.79200000000003</v>
      </c>
      <c r="H85" s="54"/>
      <c r="I85" s="47" t="s">
        <v>364</v>
      </c>
      <c r="J85" s="48" t="s">
        <v>365</v>
      </c>
      <c r="K85" s="49" t="s">
        <v>366</v>
      </c>
      <c r="L85" s="59">
        <f>G85</f>
        <v>958.79200000000003</v>
      </c>
      <c r="N85" s="47" t="s">
        <v>364</v>
      </c>
      <c r="O85" s="48" t="s">
        <v>365</v>
      </c>
      <c r="P85" s="49" t="s">
        <v>366</v>
      </c>
      <c r="Q85" s="59"/>
    </row>
    <row r="86" spans="4:17" ht="36" x14ac:dyDescent="0.25">
      <c r="D86" s="47" t="s">
        <v>367</v>
      </c>
      <c r="E86" s="48" t="s">
        <v>368</v>
      </c>
      <c r="F86" s="49" t="s">
        <v>366</v>
      </c>
      <c r="G86" s="59">
        <v>0</v>
      </c>
      <c r="H86" s="54"/>
      <c r="I86" s="47" t="s">
        <v>367</v>
      </c>
      <c r="J86" s="48" t="s">
        <v>407</v>
      </c>
      <c r="K86" s="49" t="s">
        <v>366</v>
      </c>
      <c r="L86" s="59"/>
      <c r="N86" s="47" t="s">
        <v>367</v>
      </c>
      <c r="O86" s="48" t="s">
        <v>368</v>
      </c>
      <c r="P86" s="49" t="s">
        <v>366</v>
      </c>
      <c r="Q86" s="59">
        <v>0</v>
      </c>
    </row>
    <row r="87" spans="4:17" ht="36" x14ac:dyDescent="0.25">
      <c r="D87" s="47" t="s">
        <v>369</v>
      </c>
      <c r="E87" s="48" t="s">
        <v>370</v>
      </c>
      <c r="F87" s="49" t="s">
        <v>366</v>
      </c>
      <c r="G87" s="66">
        <f>SUM(G88:G89)</f>
        <v>826.76800000000003</v>
      </c>
      <c r="H87" s="54"/>
      <c r="I87" s="47" t="s">
        <v>369</v>
      </c>
      <c r="J87" s="48" t="s">
        <v>370</v>
      </c>
      <c r="K87" s="49" t="s">
        <v>366</v>
      </c>
      <c r="L87" s="66">
        <f>33.72</f>
        <v>33.72</v>
      </c>
      <c r="N87" s="47" t="s">
        <v>369</v>
      </c>
      <c r="O87" s="48" t="s">
        <v>370</v>
      </c>
      <c r="P87" s="49" t="s">
        <v>366</v>
      </c>
      <c r="Q87" s="66">
        <f>SUM(Q88:Q89)</f>
        <v>3110.5940000000001</v>
      </c>
    </row>
    <row r="88" spans="4:17" ht="15" customHeight="1" x14ac:dyDescent="0.25">
      <c r="D88" s="47" t="s">
        <v>371</v>
      </c>
      <c r="E88" s="52" t="s">
        <v>372</v>
      </c>
      <c r="F88" s="49" t="s">
        <v>366</v>
      </c>
      <c r="G88" s="59">
        <v>826.76800000000003</v>
      </c>
      <c r="H88" s="54"/>
      <c r="I88" s="47" t="s">
        <v>371</v>
      </c>
      <c r="J88" s="52" t="s">
        <v>372</v>
      </c>
      <c r="K88" s="49" t="s">
        <v>366</v>
      </c>
      <c r="L88" s="59">
        <f>L87</f>
        <v>33.72</v>
      </c>
      <c r="N88" s="47" t="s">
        <v>371</v>
      </c>
      <c r="O88" s="52" t="s">
        <v>372</v>
      </c>
      <c r="P88" s="49" t="s">
        <v>408</v>
      </c>
      <c r="Q88" s="59">
        <v>3110.5940000000001</v>
      </c>
    </row>
    <row r="89" spans="4:17" ht="24" x14ac:dyDescent="0.25">
      <c r="D89" s="47" t="s">
        <v>373</v>
      </c>
      <c r="E89" s="52" t="s">
        <v>374</v>
      </c>
      <c r="F89" s="49" t="s">
        <v>366</v>
      </c>
      <c r="G89" s="59">
        <v>0</v>
      </c>
      <c r="H89" s="54"/>
      <c r="I89" s="47" t="s">
        <v>373</v>
      </c>
      <c r="J89" s="52" t="s">
        <v>374</v>
      </c>
      <c r="K89" s="49" t="s">
        <v>366</v>
      </c>
      <c r="L89" s="59">
        <v>0</v>
      </c>
      <c r="N89" s="47" t="s">
        <v>373</v>
      </c>
      <c r="O89" s="52" t="s">
        <v>374</v>
      </c>
      <c r="P89" s="49" t="s">
        <v>366</v>
      </c>
      <c r="Q89" s="59">
        <v>0</v>
      </c>
    </row>
    <row r="90" spans="4:17" ht="36" x14ac:dyDescent="0.25">
      <c r="D90" s="47" t="s">
        <v>375</v>
      </c>
      <c r="E90" s="48" t="s">
        <v>376</v>
      </c>
      <c r="F90" s="49" t="s">
        <v>377</v>
      </c>
      <c r="G90" s="53">
        <v>0</v>
      </c>
      <c r="H90" s="54"/>
      <c r="I90" s="47" t="s">
        <v>375</v>
      </c>
      <c r="J90" s="48" t="s">
        <v>376</v>
      </c>
      <c r="K90" s="49" t="s">
        <v>377</v>
      </c>
      <c r="L90" s="53">
        <v>0</v>
      </c>
      <c r="N90" s="47" t="s">
        <v>375</v>
      </c>
      <c r="O90" s="48" t="s">
        <v>376</v>
      </c>
      <c r="P90" s="49" t="s">
        <v>377</v>
      </c>
      <c r="Q90" s="53">
        <v>0</v>
      </c>
    </row>
    <row r="91" spans="4:17" ht="15" customHeight="1" x14ac:dyDescent="0.25">
      <c r="D91" s="47" t="s">
        <v>378</v>
      </c>
      <c r="E91" s="48" t="s">
        <v>379</v>
      </c>
      <c r="F91" s="49" t="s">
        <v>366</v>
      </c>
      <c r="G91" s="59">
        <v>52.854999999999997</v>
      </c>
      <c r="H91" s="54"/>
      <c r="I91" s="47" t="s">
        <v>378</v>
      </c>
      <c r="J91" s="48" t="s">
        <v>379</v>
      </c>
      <c r="K91" s="49" t="s">
        <v>366</v>
      </c>
      <c r="L91" s="59">
        <v>3.1480000000000001</v>
      </c>
      <c r="N91" s="47" t="s">
        <v>378</v>
      </c>
      <c r="O91" s="48" t="s">
        <v>379</v>
      </c>
      <c r="P91" s="49" t="s">
        <v>366</v>
      </c>
      <c r="Q91" s="59"/>
    </row>
    <row r="92" spans="4:17" ht="24" x14ac:dyDescent="0.2">
      <c r="D92" s="47" t="s">
        <v>380</v>
      </c>
      <c r="E92" s="48" t="s">
        <v>381</v>
      </c>
      <c r="F92" s="49" t="s">
        <v>382</v>
      </c>
      <c r="G92" s="53">
        <f>[3]ТЭ_производство!$J$119+[3]ТЭ_производство!$J$122+[3]ТЭ_производство!$J$125</f>
        <v>570</v>
      </c>
      <c r="H92" s="44"/>
      <c r="I92" s="47" t="s">
        <v>380</v>
      </c>
      <c r="J92" s="48" t="s">
        <v>381</v>
      </c>
      <c r="K92" s="49" t="s">
        <v>382</v>
      </c>
      <c r="L92" s="53">
        <f>[3]ТЭ_передача!$J$119+[3]ТЭ_передача!$J$122+[3]ТЭ_передача!$J$125</f>
        <v>21</v>
      </c>
      <c r="N92" s="47" t="s">
        <v>380</v>
      </c>
      <c r="O92" s="48" t="s">
        <v>381</v>
      </c>
      <c r="P92" s="49" t="s">
        <v>382</v>
      </c>
      <c r="Q92" s="53">
        <f>[3]теплоноситель!$J$119+[3]теплоноситель!$J$122+[3]теплоноситель!$J$125</f>
        <v>3</v>
      </c>
    </row>
    <row r="93" spans="4:17" ht="24" x14ac:dyDescent="0.25">
      <c r="D93" s="47" t="s">
        <v>383</v>
      </c>
      <c r="E93" s="48" t="s">
        <v>384</v>
      </c>
      <c r="F93" s="49" t="s">
        <v>382</v>
      </c>
      <c r="G93" s="53">
        <f>[3]ТЭ_производство!$J$128</f>
        <v>13.435</v>
      </c>
      <c r="H93" s="54"/>
      <c r="I93" s="47" t="s">
        <v>383</v>
      </c>
      <c r="J93" s="48" t="s">
        <v>384</v>
      </c>
      <c r="K93" s="49" t="s">
        <v>382</v>
      </c>
      <c r="L93" s="53">
        <f>[3]ТЭ_передача!$J$128</f>
        <v>0.74</v>
      </c>
      <c r="N93" s="47" t="s">
        <v>383</v>
      </c>
      <c r="O93" s="48" t="s">
        <v>384</v>
      </c>
      <c r="P93" s="49" t="s">
        <v>382</v>
      </c>
      <c r="Q93" s="53">
        <f>[3]теплоноситель!$J$128</f>
        <v>0.375</v>
      </c>
    </row>
    <row r="94" spans="4:17" ht="60" x14ac:dyDescent="0.25">
      <c r="D94" s="47" t="s">
        <v>385</v>
      </c>
      <c r="E94" s="48" t="s">
        <v>386</v>
      </c>
      <c r="F94" s="49" t="s">
        <v>387</v>
      </c>
      <c r="G94" s="79">
        <f>[3]ТЭ_производство!$J$49</f>
        <v>183.67231788133756</v>
      </c>
      <c r="H94" s="54"/>
      <c r="I94" s="47" t="s">
        <v>385</v>
      </c>
      <c r="J94" s="48" t="s">
        <v>386</v>
      </c>
      <c r="K94" s="49" t="s">
        <v>387</v>
      </c>
      <c r="L94" s="79">
        <v>0</v>
      </c>
      <c r="N94" s="47" t="s">
        <v>385</v>
      </c>
      <c r="O94" s="48" t="s">
        <v>386</v>
      </c>
      <c r="P94" s="49" t="s">
        <v>387</v>
      </c>
      <c r="Q94" s="79">
        <v>0</v>
      </c>
    </row>
    <row r="95" spans="4:17" hidden="1" x14ac:dyDescent="0.2">
      <c r="D95" s="47" t="s">
        <v>388</v>
      </c>
      <c r="E95" s="56"/>
      <c r="F95" s="56"/>
      <c r="G95" s="56"/>
      <c r="H95" s="44"/>
      <c r="I95" s="47" t="s">
        <v>388</v>
      </c>
      <c r="J95" s="56"/>
      <c r="K95" s="56"/>
      <c r="L95" s="56"/>
      <c r="N95" s="47" t="s">
        <v>388</v>
      </c>
      <c r="O95" s="56"/>
      <c r="P95" s="56"/>
      <c r="Q95" s="56"/>
    </row>
    <row r="96" spans="4:17" ht="15" customHeight="1" x14ac:dyDescent="0.25">
      <c r="D96" s="62"/>
      <c r="E96" s="63" t="s">
        <v>361</v>
      </c>
      <c r="F96" s="64"/>
      <c r="G96" s="65"/>
      <c r="H96" s="54"/>
      <c r="I96" s="62"/>
      <c r="J96" s="63" t="s">
        <v>361</v>
      </c>
      <c r="K96" s="64"/>
      <c r="L96" s="65"/>
      <c r="N96" s="62"/>
      <c r="O96" s="63" t="s">
        <v>361</v>
      </c>
      <c r="P96" s="64"/>
      <c r="Q96" s="65"/>
    </row>
    <row r="97" spans="4:17" ht="60" x14ac:dyDescent="0.25">
      <c r="D97" s="47" t="s">
        <v>389</v>
      </c>
      <c r="E97" s="48" t="s">
        <v>390</v>
      </c>
      <c r="F97" s="49" t="s">
        <v>391</v>
      </c>
      <c r="G97" s="53">
        <f>'[2]ТАРИФ 2019'!$J$97/G87/1000</f>
        <v>5.8056343665937718E-2</v>
      </c>
      <c r="H97" s="54"/>
      <c r="I97" s="47" t="s">
        <v>389</v>
      </c>
      <c r="J97" s="48" t="s">
        <v>390</v>
      </c>
      <c r="K97" s="49" t="s">
        <v>391</v>
      </c>
      <c r="L97" s="53">
        <f>'[2]ТАРИФ 2019'!$J$113/L87/1000</f>
        <v>1.5948120860676204E-2</v>
      </c>
      <c r="N97" s="47" t="s">
        <v>389</v>
      </c>
      <c r="O97" s="48" t="s">
        <v>390</v>
      </c>
      <c r="P97" s="49" t="s">
        <v>391</v>
      </c>
      <c r="Q97" s="53">
        <v>0</v>
      </c>
    </row>
    <row r="98" spans="4:17" ht="60" x14ac:dyDescent="0.25">
      <c r="D98" s="47" t="s">
        <v>392</v>
      </c>
      <c r="E98" s="48" t="s">
        <v>393</v>
      </c>
      <c r="F98" s="49" t="s">
        <v>394</v>
      </c>
      <c r="G98" s="53">
        <f>[7]Год!$J$37/G88/1000</f>
        <v>3.4916693332833919E-2</v>
      </c>
      <c r="H98" s="54"/>
      <c r="I98" s="47" t="s">
        <v>392</v>
      </c>
      <c r="J98" s="48" t="s">
        <v>393</v>
      </c>
      <c r="K98" s="49" t="s">
        <v>394</v>
      </c>
      <c r="L98" s="53">
        <v>0</v>
      </c>
      <c r="N98" s="47" t="s">
        <v>392</v>
      </c>
      <c r="O98" s="48" t="s">
        <v>393</v>
      </c>
      <c r="P98" s="49" t="s">
        <v>394</v>
      </c>
      <c r="Q98" s="53">
        <f>([7]Год!$G$37-[7]Год!$J$37)/Q87/1000</f>
        <v>0.88032285837543423</v>
      </c>
    </row>
    <row r="99" spans="4:17" ht="15" customHeight="1" x14ac:dyDescent="0.2">
      <c r="D99" s="47" t="s">
        <v>395</v>
      </c>
      <c r="E99" s="48" t="s">
        <v>396</v>
      </c>
      <c r="F99" s="49" t="s">
        <v>232</v>
      </c>
      <c r="G99" s="67" t="s">
        <v>397</v>
      </c>
      <c r="H99" s="44"/>
      <c r="I99" s="47" t="s">
        <v>395</v>
      </c>
      <c r="J99" s="48" t="s">
        <v>396</v>
      </c>
      <c r="K99" s="49" t="s">
        <v>232</v>
      </c>
      <c r="L99" s="67" t="s">
        <v>397</v>
      </c>
      <c r="N99" s="47" t="s">
        <v>395</v>
      </c>
      <c r="O99" s="48" t="s">
        <v>396</v>
      </c>
      <c r="P99" s="49" t="s">
        <v>232</v>
      </c>
      <c r="Q99" s="67" t="s">
        <v>397</v>
      </c>
    </row>
    <row r="100" spans="4:17" ht="3" customHeight="1" x14ac:dyDescent="0.2">
      <c r="H100" s="46"/>
    </row>
    <row r="101" spans="4:17" ht="15" customHeight="1" x14ac:dyDescent="0.25">
      <c r="D101" s="68" t="s">
        <v>398</v>
      </c>
      <c r="E101" s="97" t="s">
        <v>399</v>
      </c>
      <c r="F101" s="97"/>
      <c r="G101" s="97"/>
      <c r="I101" s="68" t="s">
        <v>398</v>
      </c>
      <c r="J101" s="97" t="s">
        <v>399</v>
      </c>
      <c r="K101" s="97"/>
      <c r="L101" s="97"/>
      <c r="N101" s="68" t="s">
        <v>398</v>
      </c>
      <c r="O101" s="97" t="s">
        <v>399</v>
      </c>
      <c r="P101" s="97"/>
      <c r="Q101" s="97"/>
    </row>
    <row r="136" ht="42.75" customHeight="1" x14ac:dyDescent="0.25"/>
    <row r="137" ht="22.5" customHeight="1" x14ac:dyDescent="0.25"/>
    <row r="138" ht="38.25" customHeight="1" x14ac:dyDescent="0.25"/>
    <row r="140" ht="41.25" customHeight="1" x14ac:dyDescent="0.25"/>
    <row r="147" ht="24.75" customHeight="1" x14ac:dyDescent="0.25"/>
    <row r="148" ht="28.5" customHeight="1" x14ac:dyDescent="0.25"/>
    <row r="151" ht="14.25" customHeight="1" x14ac:dyDescent="0.25"/>
    <row r="152" ht="18" customHeight="1" x14ac:dyDescent="0.25"/>
    <row r="154" ht="33.75" customHeight="1" x14ac:dyDescent="0.25"/>
    <row r="155" ht="39" customHeight="1" x14ac:dyDescent="0.25"/>
    <row r="156" ht="40.5" customHeight="1" x14ac:dyDescent="0.25"/>
    <row r="288" ht="46.5" customHeight="1" x14ac:dyDescent="0.25"/>
    <row r="290" ht="43.5" customHeight="1" x14ac:dyDescent="0.25"/>
    <row r="291" ht="59.25" customHeight="1" x14ac:dyDescent="0.25"/>
    <row r="292" ht="20.25" customHeight="1" x14ac:dyDescent="0.25"/>
  </sheetData>
  <sheetProtection formatCells="0" formatColumns="0" formatRows="0" insertColumns="0" insertRows="0" insertHyperlinks="0" deleteColumns="0" deleteRows="0" sort="0" autoFilter="0" pivotTables="0"/>
  <mergeCells count="11">
    <mergeCell ref="N2:Q2"/>
    <mergeCell ref="N3:Q3"/>
    <mergeCell ref="O101:Q101"/>
    <mergeCell ref="D2:G2"/>
    <mergeCell ref="D3:G3"/>
    <mergeCell ref="A13:A17"/>
    <mergeCell ref="A18:A22"/>
    <mergeCell ref="E101:G101"/>
    <mergeCell ref="I2:L2"/>
    <mergeCell ref="I3:L3"/>
    <mergeCell ref="J101:L101"/>
  </mergeCells>
  <dataValidations count="6">
    <dataValidation type="list" allowBlank="1" showInputMessage="1" showErrorMessage="1" errorTitle="Ошибка" error="Выберите значение из списка" prompt="Выберите значение из списка" sqref="E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E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E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E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E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E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E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E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E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E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E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E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E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E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E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E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E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E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E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E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E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E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E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E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E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E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E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E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E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E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E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E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J13 J65546 J131082 J196618 J262154 J327690 J393226 J458762 J524298 J589834 J655370 J720906 J786442 J851978 J917514 J983050 J18 J65551 J131087 J196623 J262159 J327695 J393231 J458767 J524303 J589839 J655375 J720911 J786447 J851983 J917519 J983055 O13 O65546 O131082 O196618 O262154 O327690 O393226 O458762 O524298 O589834 O655370 O720906 O786442 O851978 O917514 O983050 O18 O65551 O131087 O196623 O262159 O327695 O393231 O458767 O524303 O589839 O655375 O720911 O786447 O851983 O917519 O983055">
      <formula1>kind_of_fuels</formula1>
    </dataValidation>
    <dataValidation type="list" allowBlank="1" showInputMessage="1" showErrorMessage="1" errorTitle="Ошибка" error="Выберите значение из списка" prompt="Выберите значение из списка" sqref="G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G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G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G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G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G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G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G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G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G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G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G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G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G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G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G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G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G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G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G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G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G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G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G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G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G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G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G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G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G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G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G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L17 L65550 L131086 L196622 L262158 L327694 L393230 L458766 L524302 L589838 L655374 L720910 L786446 L851982 L917518 L983054 L22 L65555 L131091 L196627 L262163 L327699 L393235 L458771 L524307 L589843 L655379 L720915 L786451 L851987 L917523 L983059 Q17 Q65550 Q131086 Q196622 Q262158 Q327694 Q393230 Q458766 Q524302 Q589838 Q655374 Q720910 Q786446 Q851982 Q917518 Q983054 Q22 Q65555 Q131091 Q196627 Q262163 Q327699 Q393235 Q458771 Q524307 Q589843 Q655379 Q720915 Q786451 Q851987 Q917523 Q983059">
      <formula1>kind_of_purchase_method</formula1>
    </dataValidation>
    <dataValidation type="decimal" allowBlank="1" showErrorMessage="1" errorTitle="Ошибка" error="Допускается ввод только действительных чисел!" sqref="G77:G78 JA77:JA78 SW77:SW78 ACS77:ACS78 AMO77:AMO78 AWK77:AWK78 BGG77:BGG78 BQC77:BQC78 BZY77:BZY78 CJU77:CJU78 CTQ77:CTQ78 DDM77:DDM78 DNI77:DNI78 DXE77:DXE78 EHA77:EHA78 EQW77:EQW78 FAS77:FAS78 FKO77:FKO78 FUK77:FUK78 GEG77:GEG78 GOC77:GOC78 GXY77:GXY78 HHU77:HHU78 HRQ77:HRQ78 IBM77:IBM78 ILI77:ILI78 IVE77:IVE78 JFA77:JFA78 JOW77:JOW78 JYS77:JYS78 KIO77:KIO78 KSK77:KSK78 LCG77:LCG78 LMC77:LMC78 LVY77:LVY78 MFU77:MFU78 MPQ77:MPQ78 MZM77:MZM78 NJI77:NJI78 NTE77:NTE78 ODA77:ODA78 OMW77:OMW78 OWS77:OWS78 PGO77:PGO78 PQK77:PQK78 QAG77:QAG78 QKC77:QKC78 QTY77:QTY78 RDU77:RDU78 RNQ77:RNQ78 RXM77:RXM78 SHI77:SHI78 SRE77:SRE78 TBA77:TBA78 TKW77:TKW78 TUS77:TUS78 UEO77:UEO78 UOK77:UOK78 UYG77:UYG78 VIC77:VIC78 VRY77:VRY78 WBU77:WBU78 WLQ77:WLQ78 WVM77:WVM78 G65613:G65614 JA65613:JA65614 SW65613:SW65614 ACS65613:ACS65614 AMO65613:AMO65614 AWK65613:AWK65614 BGG65613:BGG65614 BQC65613:BQC65614 BZY65613:BZY65614 CJU65613:CJU65614 CTQ65613:CTQ65614 DDM65613:DDM65614 DNI65613:DNI65614 DXE65613:DXE65614 EHA65613:EHA65614 EQW65613:EQW65614 FAS65613:FAS65614 FKO65613:FKO65614 FUK65613:FUK65614 GEG65613:GEG65614 GOC65613:GOC65614 GXY65613:GXY65614 HHU65613:HHU65614 HRQ65613:HRQ65614 IBM65613:IBM65614 ILI65613:ILI65614 IVE65613:IVE65614 JFA65613:JFA65614 JOW65613:JOW65614 JYS65613:JYS65614 KIO65613:KIO65614 KSK65613:KSK65614 LCG65613:LCG65614 LMC65613:LMC65614 LVY65613:LVY65614 MFU65613:MFU65614 MPQ65613:MPQ65614 MZM65613:MZM65614 NJI65613:NJI65614 NTE65613:NTE65614 ODA65613:ODA65614 OMW65613:OMW65614 OWS65613:OWS65614 PGO65613:PGO65614 PQK65613:PQK65614 QAG65613:QAG65614 QKC65613:QKC65614 QTY65613:QTY65614 RDU65613:RDU65614 RNQ65613:RNQ65614 RXM65613:RXM65614 SHI65613:SHI65614 SRE65613:SRE65614 TBA65613:TBA65614 TKW65613:TKW65614 TUS65613:TUS65614 UEO65613:UEO65614 UOK65613:UOK65614 UYG65613:UYG65614 VIC65613:VIC65614 VRY65613:VRY65614 WBU65613:WBU65614 WLQ65613:WLQ65614 WVM65613:WVM65614 G131149:G131150 JA131149:JA131150 SW131149:SW131150 ACS131149:ACS131150 AMO131149:AMO131150 AWK131149:AWK131150 BGG131149:BGG131150 BQC131149:BQC131150 BZY131149:BZY131150 CJU131149:CJU131150 CTQ131149:CTQ131150 DDM131149:DDM131150 DNI131149:DNI131150 DXE131149:DXE131150 EHA131149:EHA131150 EQW131149:EQW131150 FAS131149:FAS131150 FKO131149:FKO131150 FUK131149:FUK131150 GEG131149:GEG131150 GOC131149:GOC131150 GXY131149:GXY131150 HHU131149:HHU131150 HRQ131149:HRQ131150 IBM131149:IBM131150 ILI131149:ILI131150 IVE131149:IVE131150 JFA131149:JFA131150 JOW131149:JOW131150 JYS131149:JYS131150 KIO131149:KIO131150 KSK131149:KSK131150 LCG131149:LCG131150 LMC131149:LMC131150 LVY131149:LVY131150 MFU131149:MFU131150 MPQ131149:MPQ131150 MZM131149:MZM131150 NJI131149:NJI131150 NTE131149:NTE131150 ODA131149:ODA131150 OMW131149:OMW131150 OWS131149:OWS131150 PGO131149:PGO131150 PQK131149:PQK131150 QAG131149:QAG131150 QKC131149:QKC131150 QTY131149:QTY131150 RDU131149:RDU131150 RNQ131149:RNQ131150 RXM131149:RXM131150 SHI131149:SHI131150 SRE131149:SRE131150 TBA131149:TBA131150 TKW131149:TKW131150 TUS131149:TUS131150 UEO131149:UEO131150 UOK131149:UOK131150 UYG131149:UYG131150 VIC131149:VIC131150 VRY131149:VRY131150 WBU131149:WBU131150 WLQ131149:WLQ131150 WVM131149:WVM131150 G196685:G196686 JA196685:JA196686 SW196685:SW196686 ACS196685:ACS196686 AMO196685:AMO196686 AWK196685:AWK196686 BGG196685:BGG196686 BQC196685:BQC196686 BZY196685:BZY196686 CJU196685:CJU196686 CTQ196685:CTQ196686 DDM196685:DDM196686 DNI196685:DNI196686 DXE196685:DXE196686 EHA196685:EHA196686 EQW196685:EQW196686 FAS196685:FAS196686 FKO196685:FKO196686 FUK196685:FUK196686 GEG196685:GEG196686 GOC196685:GOC196686 GXY196685:GXY196686 HHU196685:HHU196686 HRQ196685:HRQ196686 IBM196685:IBM196686 ILI196685:ILI196686 IVE196685:IVE196686 JFA196685:JFA196686 JOW196685:JOW196686 JYS196685:JYS196686 KIO196685:KIO196686 KSK196685:KSK196686 LCG196685:LCG196686 LMC196685:LMC196686 LVY196685:LVY196686 MFU196685:MFU196686 MPQ196685:MPQ196686 MZM196685:MZM196686 NJI196685:NJI196686 NTE196685:NTE196686 ODA196685:ODA196686 OMW196685:OMW196686 OWS196685:OWS196686 PGO196685:PGO196686 PQK196685:PQK196686 QAG196685:QAG196686 QKC196685:QKC196686 QTY196685:QTY196686 RDU196685:RDU196686 RNQ196685:RNQ196686 RXM196685:RXM196686 SHI196685:SHI196686 SRE196685:SRE196686 TBA196685:TBA196686 TKW196685:TKW196686 TUS196685:TUS196686 UEO196685:UEO196686 UOK196685:UOK196686 UYG196685:UYG196686 VIC196685:VIC196686 VRY196685:VRY196686 WBU196685:WBU196686 WLQ196685:WLQ196686 WVM196685:WVM196686 G262221:G262222 JA262221:JA262222 SW262221:SW262222 ACS262221:ACS262222 AMO262221:AMO262222 AWK262221:AWK262222 BGG262221:BGG262222 BQC262221:BQC262222 BZY262221:BZY262222 CJU262221:CJU262222 CTQ262221:CTQ262222 DDM262221:DDM262222 DNI262221:DNI262222 DXE262221:DXE262222 EHA262221:EHA262222 EQW262221:EQW262222 FAS262221:FAS262222 FKO262221:FKO262222 FUK262221:FUK262222 GEG262221:GEG262222 GOC262221:GOC262222 GXY262221:GXY262222 HHU262221:HHU262222 HRQ262221:HRQ262222 IBM262221:IBM262222 ILI262221:ILI262222 IVE262221:IVE262222 JFA262221:JFA262222 JOW262221:JOW262222 JYS262221:JYS262222 KIO262221:KIO262222 KSK262221:KSK262222 LCG262221:LCG262222 LMC262221:LMC262222 LVY262221:LVY262222 MFU262221:MFU262222 MPQ262221:MPQ262222 MZM262221:MZM262222 NJI262221:NJI262222 NTE262221:NTE262222 ODA262221:ODA262222 OMW262221:OMW262222 OWS262221:OWS262222 PGO262221:PGO262222 PQK262221:PQK262222 QAG262221:QAG262222 QKC262221:QKC262222 QTY262221:QTY262222 RDU262221:RDU262222 RNQ262221:RNQ262222 RXM262221:RXM262222 SHI262221:SHI262222 SRE262221:SRE262222 TBA262221:TBA262222 TKW262221:TKW262222 TUS262221:TUS262222 UEO262221:UEO262222 UOK262221:UOK262222 UYG262221:UYG262222 VIC262221:VIC262222 VRY262221:VRY262222 WBU262221:WBU262222 WLQ262221:WLQ262222 WVM262221:WVM262222 G327757:G327758 JA327757:JA327758 SW327757:SW327758 ACS327757:ACS327758 AMO327757:AMO327758 AWK327757:AWK327758 BGG327757:BGG327758 BQC327757:BQC327758 BZY327757:BZY327758 CJU327757:CJU327758 CTQ327757:CTQ327758 DDM327757:DDM327758 DNI327757:DNI327758 DXE327757:DXE327758 EHA327757:EHA327758 EQW327757:EQW327758 FAS327757:FAS327758 FKO327757:FKO327758 FUK327757:FUK327758 GEG327757:GEG327758 GOC327757:GOC327758 GXY327757:GXY327758 HHU327757:HHU327758 HRQ327757:HRQ327758 IBM327757:IBM327758 ILI327757:ILI327758 IVE327757:IVE327758 JFA327757:JFA327758 JOW327757:JOW327758 JYS327757:JYS327758 KIO327757:KIO327758 KSK327757:KSK327758 LCG327757:LCG327758 LMC327757:LMC327758 LVY327757:LVY327758 MFU327757:MFU327758 MPQ327757:MPQ327758 MZM327757:MZM327758 NJI327757:NJI327758 NTE327757:NTE327758 ODA327757:ODA327758 OMW327757:OMW327758 OWS327757:OWS327758 PGO327757:PGO327758 PQK327757:PQK327758 QAG327757:QAG327758 QKC327757:QKC327758 QTY327757:QTY327758 RDU327757:RDU327758 RNQ327757:RNQ327758 RXM327757:RXM327758 SHI327757:SHI327758 SRE327757:SRE327758 TBA327757:TBA327758 TKW327757:TKW327758 TUS327757:TUS327758 UEO327757:UEO327758 UOK327757:UOK327758 UYG327757:UYG327758 VIC327757:VIC327758 VRY327757:VRY327758 WBU327757:WBU327758 WLQ327757:WLQ327758 WVM327757:WVM327758 G393293:G393294 JA393293:JA393294 SW393293:SW393294 ACS393293:ACS393294 AMO393293:AMO393294 AWK393293:AWK393294 BGG393293:BGG393294 BQC393293:BQC393294 BZY393293:BZY393294 CJU393293:CJU393294 CTQ393293:CTQ393294 DDM393293:DDM393294 DNI393293:DNI393294 DXE393293:DXE393294 EHA393293:EHA393294 EQW393293:EQW393294 FAS393293:FAS393294 FKO393293:FKO393294 FUK393293:FUK393294 GEG393293:GEG393294 GOC393293:GOC393294 GXY393293:GXY393294 HHU393293:HHU393294 HRQ393293:HRQ393294 IBM393293:IBM393294 ILI393293:ILI393294 IVE393293:IVE393294 JFA393293:JFA393294 JOW393293:JOW393294 JYS393293:JYS393294 KIO393293:KIO393294 KSK393293:KSK393294 LCG393293:LCG393294 LMC393293:LMC393294 LVY393293:LVY393294 MFU393293:MFU393294 MPQ393293:MPQ393294 MZM393293:MZM393294 NJI393293:NJI393294 NTE393293:NTE393294 ODA393293:ODA393294 OMW393293:OMW393294 OWS393293:OWS393294 PGO393293:PGO393294 PQK393293:PQK393294 QAG393293:QAG393294 QKC393293:QKC393294 QTY393293:QTY393294 RDU393293:RDU393294 RNQ393293:RNQ393294 RXM393293:RXM393294 SHI393293:SHI393294 SRE393293:SRE393294 TBA393293:TBA393294 TKW393293:TKW393294 TUS393293:TUS393294 UEO393293:UEO393294 UOK393293:UOK393294 UYG393293:UYG393294 VIC393293:VIC393294 VRY393293:VRY393294 WBU393293:WBU393294 WLQ393293:WLQ393294 WVM393293:WVM393294 G458829:G458830 JA458829:JA458830 SW458829:SW458830 ACS458829:ACS458830 AMO458829:AMO458830 AWK458829:AWK458830 BGG458829:BGG458830 BQC458829:BQC458830 BZY458829:BZY458830 CJU458829:CJU458830 CTQ458829:CTQ458830 DDM458829:DDM458830 DNI458829:DNI458830 DXE458829:DXE458830 EHA458829:EHA458830 EQW458829:EQW458830 FAS458829:FAS458830 FKO458829:FKO458830 FUK458829:FUK458830 GEG458829:GEG458830 GOC458829:GOC458830 GXY458829:GXY458830 HHU458829:HHU458830 HRQ458829:HRQ458830 IBM458829:IBM458830 ILI458829:ILI458830 IVE458829:IVE458830 JFA458829:JFA458830 JOW458829:JOW458830 JYS458829:JYS458830 KIO458829:KIO458830 KSK458829:KSK458830 LCG458829:LCG458830 LMC458829:LMC458830 LVY458829:LVY458830 MFU458829:MFU458830 MPQ458829:MPQ458830 MZM458829:MZM458830 NJI458829:NJI458830 NTE458829:NTE458830 ODA458829:ODA458830 OMW458829:OMW458830 OWS458829:OWS458830 PGO458829:PGO458830 PQK458829:PQK458830 QAG458829:QAG458830 QKC458829:QKC458830 QTY458829:QTY458830 RDU458829:RDU458830 RNQ458829:RNQ458830 RXM458829:RXM458830 SHI458829:SHI458830 SRE458829:SRE458830 TBA458829:TBA458830 TKW458829:TKW458830 TUS458829:TUS458830 UEO458829:UEO458830 UOK458829:UOK458830 UYG458829:UYG458830 VIC458829:VIC458830 VRY458829:VRY458830 WBU458829:WBU458830 WLQ458829:WLQ458830 WVM458829:WVM458830 G524365:G524366 JA524365:JA524366 SW524365:SW524366 ACS524365:ACS524366 AMO524365:AMO524366 AWK524365:AWK524366 BGG524365:BGG524366 BQC524365:BQC524366 BZY524365:BZY524366 CJU524365:CJU524366 CTQ524365:CTQ524366 DDM524365:DDM524366 DNI524365:DNI524366 DXE524365:DXE524366 EHA524365:EHA524366 EQW524365:EQW524366 FAS524365:FAS524366 FKO524365:FKO524366 FUK524365:FUK524366 GEG524365:GEG524366 GOC524365:GOC524366 GXY524365:GXY524366 HHU524365:HHU524366 HRQ524365:HRQ524366 IBM524365:IBM524366 ILI524365:ILI524366 IVE524365:IVE524366 JFA524365:JFA524366 JOW524365:JOW524366 JYS524365:JYS524366 KIO524365:KIO524366 KSK524365:KSK524366 LCG524365:LCG524366 LMC524365:LMC524366 LVY524365:LVY524366 MFU524365:MFU524366 MPQ524365:MPQ524366 MZM524365:MZM524366 NJI524365:NJI524366 NTE524365:NTE524366 ODA524365:ODA524366 OMW524365:OMW524366 OWS524365:OWS524366 PGO524365:PGO524366 PQK524365:PQK524366 QAG524365:QAG524366 QKC524365:QKC524366 QTY524365:QTY524366 RDU524365:RDU524366 RNQ524365:RNQ524366 RXM524365:RXM524366 SHI524365:SHI524366 SRE524365:SRE524366 TBA524365:TBA524366 TKW524365:TKW524366 TUS524365:TUS524366 UEO524365:UEO524366 UOK524365:UOK524366 UYG524365:UYG524366 VIC524365:VIC524366 VRY524365:VRY524366 WBU524365:WBU524366 WLQ524365:WLQ524366 WVM524365:WVM524366 G589901:G589902 JA589901:JA589902 SW589901:SW589902 ACS589901:ACS589902 AMO589901:AMO589902 AWK589901:AWK589902 BGG589901:BGG589902 BQC589901:BQC589902 BZY589901:BZY589902 CJU589901:CJU589902 CTQ589901:CTQ589902 DDM589901:DDM589902 DNI589901:DNI589902 DXE589901:DXE589902 EHA589901:EHA589902 EQW589901:EQW589902 FAS589901:FAS589902 FKO589901:FKO589902 FUK589901:FUK589902 GEG589901:GEG589902 GOC589901:GOC589902 GXY589901:GXY589902 HHU589901:HHU589902 HRQ589901:HRQ589902 IBM589901:IBM589902 ILI589901:ILI589902 IVE589901:IVE589902 JFA589901:JFA589902 JOW589901:JOW589902 JYS589901:JYS589902 KIO589901:KIO589902 KSK589901:KSK589902 LCG589901:LCG589902 LMC589901:LMC589902 LVY589901:LVY589902 MFU589901:MFU589902 MPQ589901:MPQ589902 MZM589901:MZM589902 NJI589901:NJI589902 NTE589901:NTE589902 ODA589901:ODA589902 OMW589901:OMW589902 OWS589901:OWS589902 PGO589901:PGO589902 PQK589901:PQK589902 QAG589901:QAG589902 QKC589901:QKC589902 QTY589901:QTY589902 RDU589901:RDU589902 RNQ589901:RNQ589902 RXM589901:RXM589902 SHI589901:SHI589902 SRE589901:SRE589902 TBA589901:TBA589902 TKW589901:TKW589902 TUS589901:TUS589902 UEO589901:UEO589902 UOK589901:UOK589902 UYG589901:UYG589902 VIC589901:VIC589902 VRY589901:VRY589902 WBU589901:WBU589902 WLQ589901:WLQ589902 WVM589901:WVM589902 G655437:G655438 JA655437:JA655438 SW655437:SW655438 ACS655437:ACS655438 AMO655437:AMO655438 AWK655437:AWK655438 BGG655437:BGG655438 BQC655437:BQC655438 BZY655437:BZY655438 CJU655437:CJU655438 CTQ655437:CTQ655438 DDM655437:DDM655438 DNI655437:DNI655438 DXE655437:DXE655438 EHA655437:EHA655438 EQW655437:EQW655438 FAS655437:FAS655438 FKO655437:FKO655438 FUK655437:FUK655438 GEG655437:GEG655438 GOC655437:GOC655438 GXY655437:GXY655438 HHU655437:HHU655438 HRQ655437:HRQ655438 IBM655437:IBM655438 ILI655437:ILI655438 IVE655437:IVE655438 JFA655437:JFA655438 JOW655437:JOW655438 JYS655437:JYS655438 KIO655437:KIO655438 KSK655437:KSK655438 LCG655437:LCG655438 LMC655437:LMC655438 LVY655437:LVY655438 MFU655437:MFU655438 MPQ655437:MPQ655438 MZM655437:MZM655438 NJI655437:NJI655438 NTE655437:NTE655438 ODA655437:ODA655438 OMW655437:OMW655438 OWS655437:OWS655438 PGO655437:PGO655438 PQK655437:PQK655438 QAG655437:QAG655438 QKC655437:QKC655438 QTY655437:QTY655438 RDU655437:RDU655438 RNQ655437:RNQ655438 RXM655437:RXM655438 SHI655437:SHI655438 SRE655437:SRE655438 TBA655437:TBA655438 TKW655437:TKW655438 TUS655437:TUS655438 UEO655437:UEO655438 UOK655437:UOK655438 UYG655437:UYG655438 VIC655437:VIC655438 VRY655437:VRY655438 WBU655437:WBU655438 WLQ655437:WLQ655438 WVM655437:WVM655438 G720973:G720974 JA720973:JA720974 SW720973:SW720974 ACS720973:ACS720974 AMO720973:AMO720974 AWK720973:AWK720974 BGG720973:BGG720974 BQC720973:BQC720974 BZY720973:BZY720974 CJU720973:CJU720974 CTQ720973:CTQ720974 DDM720973:DDM720974 DNI720973:DNI720974 DXE720973:DXE720974 EHA720973:EHA720974 EQW720973:EQW720974 FAS720973:FAS720974 FKO720973:FKO720974 FUK720973:FUK720974 GEG720973:GEG720974 GOC720973:GOC720974 GXY720973:GXY720974 HHU720973:HHU720974 HRQ720973:HRQ720974 IBM720973:IBM720974 ILI720973:ILI720974 IVE720973:IVE720974 JFA720973:JFA720974 JOW720973:JOW720974 JYS720973:JYS720974 KIO720973:KIO720974 KSK720973:KSK720974 LCG720973:LCG720974 LMC720973:LMC720974 LVY720973:LVY720974 MFU720973:MFU720974 MPQ720973:MPQ720974 MZM720973:MZM720974 NJI720973:NJI720974 NTE720973:NTE720974 ODA720973:ODA720974 OMW720973:OMW720974 OWS720973:OWS720974 PGO720973:PGO720974 PQK720973:PQK720974 QAG720973:QAG720974 QKC720973:QKC720974 QTY720973:QTY720974 RDU720973:RDU720974 RNQ720973:RNQ720974 RXM720973:RXM720974 SHI720973:SHI720974 SRE720973:SRE720974 TBA720973:TBA720974 TKW720973:TKW720974 TUS720973:TUS720974 UEO720973:UEO720974 UOK720973:UOK720974 UYG720973:UYG720974 VIC720973:VIC720974 VRY720973:VRY720974 WBU720973:WBU720974 WLQ720973:WLQ720974 WVM720973:WVM720974 G786509:G786510 JA786509:JA786510 SW786509:SW786510 ACS786509:ACS786510 AMO786509:AMO786510 AWK786509:AWK786510 BGG786509:BGG786510 BQC786509:BQC786510 BZY786509:BZY786510 CJU786509:CJU786510 CTQ786509:CTQ786510 DDM786509:DDM786510 DNI786509:DNI786510 DXE786509:DXE786510 EHA786509:EHA786510 EQW786509:EQW786510 FAS786509:FAS786510 FKO786509:FKO786510 FUK786509:FUK786510 GEG786509:GEG786510 GOC786509:GOC786510 GXY786509:GXY786510 HHU786509:HHU786510 HRQ786509:HRQ786510 IBM786509:IBM786510 ILI786509:ILI786510 IVE786509:IVE786510 JFA786509:JFA786510 JOW786509:JOW786510 JYS786509:JYS786510 KIO786509:KIO786510 KSK786509:KSK786510 LCG786509:LCG786510 LMC786509:LMC786510 LVY786509:LVY786510 MFU786509:MFU786510 MPQ786509:MPQ786510 MZM786509:MZM786510 NJI786509:NJI786510 NTE786509:NTE786510 ODA786509:ODA786510 OMW786509:OMW786510 OWS786509:OWS786510 PGO786509:PGO786510 PQK786509:PQK786510 QAG786509:QAG786510 QKC786509:QKC786510 QTY786509:QTY786510 RDU786509:RDU786510 RNQ786509:RNQ786510 RXM786509:RXM786510 SHI786509:SHI786510 SRE786509:SRE786510 TBA786509:TBA786510 TKW786509:TKW786510 TUS786509:TUS786510 UEO786509:UEO786510 UOK786509:UOK786510 UYG786509:UYG786510 VIC786509:VIC786510 VRY786509:VRY786510 WBU786509:WBU786510 WLQ786509:WLQ786510 WVM786509:WVM786510 G852045:G852046 JA852045:JA852046 SW852045:SW852046 ACS852045:ACS852046 AMO852045:AMO852046 AWK852045:AWK852046 BGG852045:BGG852046 BQC852045:BQC852046 BZY852045:BZY852046 CJU852045:CJU852046 CTQ852045:CTQ852046 DDM852045:DDM852046 DNI852045:DNI852046 DXE852045:DXE852046 EHA852045:EHA852046 EQW852045:EQW852046 FAS852045:FAS852046 FKO852045:FKO852046 FUK852045:FUK852046 GEG852045:GEG852046 GOC852045:GOC852046 GXY852045:GXY852046 HHU852045:HHU852046 HRQ852045:HRQ852046 IBM852045:IBM852046 ILI852045:ILI852046 IVE852045:IVE852046 JFA852045:JFA852046 JOW852045:JOW852046 JYS852045:JYS852046 KIO852045:KIO852046 KSK852045:KSK852046 LCG852045:LCG852046 LMC852045:LMC852046 LVY852045:LVY852046 MFU852045:MFU852046 MPQ852045:MPQ852046 MZM852045:MZM852046 NJI852045:NJI852046 NTE852045:NTE852046 ODA852045:ODA852046 OMW852045:OMW852046 OWS852045:OWS852046 PGO852045:PGO852046 PQK852045:PQK852046 QAG852045:QAG852046 QKC852045:QKC852046 QTY852045:QTY852046 RDU852045:RDU852046 RNQ852045:RNQ852046 RXM852045:RXM852046 SHI852045:SHI852046 SRE852045:SRE852046 TBA852045:TBA852046 TKW852045:TKW852046 TUS852045:TUS852046 UEO852045:UEO852046 UOK852045:UOK852046 UYG852045:UYG852046 VIC852045:VIC852046 VRY852045:VRY852046 WBU852045:WBU852046 WLQ852045:WLQ852046 WVM852045:WVM852046 G917581:G917582 JA917581:JA917582 SW917581:SW917582 ACS917581:ACS917582 AMO917581:AMO917582 AWK917581:AWK917582 BGG917581:BGG917582 BQC917581:BQC917582 BZY917581:BZY917582 CJU917581:CJU917582 CTQ917581:CTQ917582 DDM917581:DDM917582 DNI917581:DNI917582 DXE917581:DXE917582 EHA917581:EHA917582 EQW917581:EQW917582 FAS917581:FAS917582 FKO917581:FKO917582 FUK917581:FUK917582 GEG917581:GEG917582 GOC917581:GOC917582 GXY917581:GXY917582 HHU917581:HHU917582 HRQ917581:HRQ917582 IBM917581:IBM917582 ILI917581:ILI917582 IVE917581:IVE917582 JFA917581:JFA917582 JOW917581:JOW917582 JYS917581:JYS917582 KIO917581:KIO917582 KSK917581:KSK917582 LCG917581:LCG917582 LMC917581:LMC917582 LVY917581:LVY917582 MFU917581:MFU917582 MPQ917581:MPQ917582 MZM917581:MZM917582 NJI917581:NJI917582 NTE917581:NTE917582 ODA917581:ODA917582 OMW917581:OMW917582 OWS917581:OWS917582 PGO917581:PGO917582 PQK917581:PQK917582 QAG917581:QAG917582 QKC917581:QKC917582 QTY917581:QTY917582 RDU917581:RDU917582 RNQ917581:RNQ917582 RXM917581:RXM917582 SHI917581:SHI917582 SRE917581:SRE917582 TBA917581:TBA917582 TKW917581:TKW917582 TUS917581:TUS917582 UEO917581:UEO917582 UOK917581:UOK917582 UYG917581:UYG917582 VIC917581:VIC917582 VRY917581:VRY917582 WBU917581:WBU917582 WLQ917581:WLQ917582 WVM917581:WVM917582 G983117:G983118 JA983117:JA983118 SW983117:SW983118 ACS983117:ACS983118 AMO983117:AMO983118 AWK983117:AWK983118 BGG983117:BGG983118 BQC983117:BQC983118 BZY983117:BZY983118 CJU983117:CJU983118 CTQ983117:CTQ983118 DDM983117:DDM983118 DNI983117:DNI983118 DXE983117:DXE983118 EHA983117:EHA983118 EQW983117:EQW983118 FAS983117:FAS983118 FKO983117:FKO983118 FUK983117:FUK983118 GEG983117:GEG983118 GOC983117:GOC983118 GXY983117:GXY983118 HHU983117:HHU983118 HRQ983117:HRQ983118 IBM983117:IBM983118 ILI983117:ILI983118 IVE983117:IVE983118 JFA983117:JFA983118 JOW983117:JOW983118 JYS983117:JYS983118 KIO983117:KIO983118 KSK983117:KSK983118 LCG983117:LCG983118 LMC983117:LMC983118 LVY983117:LVY983118 MFU983117:MFU983118 MPQ983117:MPQ983118 MZM983117:MZM983118 NJI983117:NJI983118 NTE983117:NTE983118 ODA983117:ODA983118 OMW983117:OMW983118 OWS983117:OWS983118 PGO983117:PGO983118 PQK983117:PQK983118 QAG983117:QAG983118 QKC983117:QKC983118 QTY983117:QTY983118 RDU983117:RDU983118 RNQ983117:RNQ983118 RXM983117:RXM983118 SHI983117:SHI983118 SRE983117:SRE983118 TBA983117:TBA983118 TKW983117:TKW983118 TUS983117:TUS983118 UEO983117:UEO983118 UOK983117:UOK983118 UYG983117:UYG983118 VIC983117:VIC983118 VRY983117:VRY983118 WBU983117:WBU983118 WLQ983117:WLQ983118 WVM983117:WVM983118 L77:L78 L65613:L65614 L131149:L131150 L196685:L196686 L262221:L262222 L327757:L327758 L393293:L393294 L458829:L458830 L524365:L524366 L589901:L589902 L655437:L655438 L720973:L720974 L786509:L786510 L852045:L852046 L917581:L917582 L983117:L983118 Q77:Q78 Q65613:Q65614 Q131149:Q131150 Q196685:Q196686 Q262221:Q262222 Q327757:Q327758 Q393293:Q393294 Q458829:Q458830 Q524365:Q524366 Q589901:Q589902 Q655437:Q655438 Q720973:Q720974 Q786509:Q786510 Q852045:Q852046 Q917581:Q917582 Q983117:Q983118">
      <formula1>-9.99999999999999E+37</formula1>
      <formula2>9.99999999999999E+37</formula2>
    </dataValidation>
    <dataValidation type="textLength" operator="lessThanOrEqual" allowBlank="1" showInputMessage="1" showErrorMessage="1" errorTitle="Ошибка" error="Допускается ввод не более 900 символов!" sqref="G99 JA99 SW99 ACS99 AMO99 AWK99 BGG99 BQC99 BZY99 CJU99 CTQ99 DDM99 DNI99 DXE99 EHA99 EQW99 FAS99 FKO99 FUK99 GEG99 GOC99 GXY99 HHU99 HRQ99 IBM99 ILI99 IVE99 JFA99 JOW99 JYS99 KIO99 KSK99 LCG99 LMC99 LVY99 MFU99 MPQ99 MZM99 NJI99 NTE99 ODA99 OMW99 OWS99 PGO99 PQK99 QAG99 QKC99 QTY99 RDU99 RNQ99 RXM99 SHI99 SRE99 TBA99 TKW99 TUS99 UEO99 UOK99 UYG99 VIC99 VRY99 WBU99 WLQ99 WVM99 G65635 JA65635 SW65635 ACS65635 AMO65635 AWK65635 BGG65635 BQC65635 BZY65635 CJU65635 CTQ65635 DDM65635 DNI65635 DXE65635 EHA65635 EQW65635 FAS65635 FKO65635 FUK65635 GEG65635 GOC65635 GXY65635 HHU65635 HRQ65635 IBM65635 ILI65635 IVE65635 JFA65635 JOW65635 JYS65635 KIO65635 KSK65635 LCG65635 LMC65635 LVY65635 MFU65635 MPQ65635 MZM65635 NJI65635 NTE65635 ODA65635 OMW65635 OWS65635 PGO65635 PQK65635 QAG65635 QKC65635 QTY65635 RDU65635 RNQ65635 RXM65635 SHI65635 SRE65635 TBA65635 TKW65635 TUS65635 UEO65635 UOK65635 UYG65635 VIC65635 VRY65635 WBU65635 WLQ65635 WVM65635 G131171 JA131171 SW131171 ACS131171 AMO131171 AWK131171 BGG131171 BQC131171 BZY131171 CJU131171 CTQ131171 DDM131171 DNI131171 DXE131171 EHA131171 EQW131171 FAS131171 FKO131171 FUK131171 GEG131171 GOC131171 GXY131171 HHU131171 HRQ131171 IBM131171 ILI131171 IVE131171 JFA131171 JOW131171 JYS131171 KIO131171 KSK131171 LCG131171 LMC131171 LVY131171 MFU131171 MPQ131171 MZM131171 NJI131171 NTE131171 ODA131171 OMW131171 OWS131171 PGO131171 PQK131171 QAG131171 QKC131171 QTY131171 RDU131171 RNQ131171 RXM131171 SHI131171 SRE131171 TBA131171 TKW131171 TUS131171 UEO131171 UOK131171 UYG131171 VIC131171 VRY131171 WBU131171 WLQ131171 WVM131171 G196707 JA196707 SW196707 ACS196707 AMO196707 AWK196707 BGG196707 BQC196707 BZY196707 CJU196707 CTQ196707 DDM196707 DNI196707 DXE196707 EHA196707 EQW196707 FAS196707 FKO196707 FUK196707 GEG196707 GOC196707 GXY196707 HHU196707 HRQ196707 IBM196707 ILI196707 IVE196707 JFA196707 JOW196707 JYS196707 KIO196707 KSK196707 LCG196707 LMC196707 LVY196707 MFU196707 MPQ196707 MZM196707 NJI196707 NTE196707 ODA196707 OMW196707 OWS196707 PGO196707 PQK196707 QAG196707 QKC196707 QTY196707 RDU196707 RNQ196707 RXM196707 SHI196707 SRE196707 TBA196707 TKW196707 TUS196707 UEO196707 UOK196707 UYG196707 VIC196707 VRY196707 WBU196707 WLQ196707 WVM196707 G262243 JA262243 SW262243 ACS262243 AMO262243 AWK262243 BGG262243 BQC262243 BZY262243 CJU262243 CTQ262243 DDM262243 DNI262243 DXE262243 EHA262243 EQW262243 FAS262243 FKO262243 FUK262243 GEG262243 GOC262243 GXY262243 HHU262243 HRQ262243 IBM262243 ILI262243 IVE262243 JFA262243 JOW262243 JYS262243 KIO262243 KSK262243 LCG262243 LMC262243 LVY262243 MFU262243 MPQ262243 MZM262243 NJI262243 NTE262243 ODA262243 OMW262243 OWS262243 PGO262243 PQK262243 QAG262243 QKC262243 QTY262243 RDU262243 RNQ262243 RXM262243 SHI262243 SRE262243 TBA262243 TKW262243 TUS262243 UEO262243 UOK262243 UYG262243 VIC262243 VRY262243 WBU262243 WLQ262243 WVM262243 G327779 JA327779 SW327779 ACS327779 AMO327779 AWK327779 BGG327779 BQC327779 BZY327779 CJU327779 CTQ327779 DDM327779 DNI327779 DXE327779 EHA327779 EQW327779 FAS327779 FKO327779 FUK327779 GEG327779 GOC327779 GXY327779 HHU327779 HRQ327779 IBM327779 ILI327779 IVE327779 JFA327779 JOW327779 JYS327779 KIO327779 KSK327779 LCG327779 LMC327779 LVY327779 MFU327779 MPQ327779 MZM327779 NJI327779 NTE327779 ODA327779 OMW327779 OWS327779 PGO327779 PQK327779 QAG327779 QKC327779 QTY327779 RDU327779 RNQ327779 RXM327779 SHI327779 SRE327779 TBA327779 TKW327779 TUS327779 UEO327779 UOK327779 UYG327779 VIC327779 VRY327779 WBU327779 WLQ327779 WVM327779 G393315 JA393315 SW393315 ACS393315 AMO393315 AWK393315 BGG393315 BQC393315 BZY393315 CJU393315 CTQ393315 DDM393315 DNI393315 DXE393315 EHA393315 EQW393315 FAS393315 FKO393315 FUK393315 GEG393315 GOC393315 GXY393315 HHU393315 HRQ393315 IBM393315 ILI393315 IVE393315 JFA393315 JOW393315 JYS393315 KIO393315 KSK393315 LCG393315 LMC393315 LVY393315 MFU393315 MPQ393315 MZM393315 NJI393315 NTE393315 ODA393315 OMW393315 OWS393315 PGO393315 PQK393315 QAG393315 QKC393315 QTY393315 RDU393315 RNQ393315 RXM393315 SHI393315 SRE393315 TBA393315 TKW393315 TUS393315 UEO393315 UOK393315 UYG393315 VIC393315 VRY393315 WBU393315 WLQ393315 WVM393315 G458851 JA458851 SW458851 ACS458851 AMO458851 AWK458851 BGG458851 BQC458851 BZY458851 CJU458851 CTQ458851 DDM458851 DNI458851 DXE458851 EHA458851 EQW458851 FAS458851 FKO458851 FUK458851 GEG458851 GOC458851 GXY458851 HHU458851 HRQ458851 IBM458851 ILI458851 IVE458851 JFA458851 JOW458851 JYS458851 KIO458851 KSK458851 LCG458851 LMC458851 LVY458851 MFU458851 MPQ458851 MZM458851 NJI458851 NTE458851 ODA458851 OMW458851 OWS458851 PGO458851 PQK458851 QAG458851 QKC458851 QTY458851 RDU458851 RNQ458851 RXM458851 SHI458851 SRE458851 TBA458851 TKW458851 TUS458851 UEO458851 UOK458851 UYG458851 VIC458851 VRY458851 WBU458851 WLQ458851 WVM458851 G524387 JA524387 SW524387 ACS524387 AMO524387 AWK524387 BGG524387 BQC524387 BZY524387 CJU524387 CTQ524387 DDM524387 DNI524387 DXE524387 EHA524387 EQW524387 FAS524387 FKO524387 FUK524387 GEG524387 GOC524387 GXY524387 HHU524387 HRQ524387 IBM524387 ILI524387 IVE524387 JFA524387 JOW524387 JYS524387 KIO524387 KSK524387 LCG524387 LMC524387 LVY524387 MFU524387 MPQ524387 MZM524387 NJI524387 NTE524387 ODA524387 OMW524387 OWS524387 PGO524387 PQK524387 QAG524387 QKC524387 QTY524387 RDU524387 RNQ524387 RXM524387 SHI524387 SRE524387 TBA524387 TKW524387 TUS524387 UEO524387 UOK524387 UYG524387 VIC524387 VRY524387 WBU524387 WLQ524387 WVM524387 G589923 JA589923 SW589923 ACS589923 AMO589923 AWK589923 BGG589923 BQC589923 BZY589923 CJU589923 CTQ589923 DDM589923 DNI589923 DXE589923 EHA589923 EQW589923 FAS589923 FKO589923 FUK589923 GEG589923 GOC589923 GXY589923 HHU589923 HRQ589923 IBM589923 ILI589923 IVE589923 JFA589923 JOW589923 JYS589923 KIO589923 KSK589923 LCG589923 LMC589923 LVY589923 MFU589923 MPQ589923 MZM589923 NJI589923 NTE589923 ODA589923 OMW589923 OWS589923 PGO589923 PQK589923 QAG589923 QKC589923 QTY589923 RDU589923 RNQ589923 RXM589923 SHI589923 SRE589923 TBA589923 TKW589923 TUS589923 UEO589923 UOK589923 UYG589923 VIC589923 VRY589923 WBU589923 WLQ589923 WVM589923 G655459 JA655459 SW655459 ACS655459 AMO655459 AWK655459 BGG655459 BQC655459 BZY655459 CJU655459 CTQ655459 DDM655459 DNI655459 DXE655459 EHA655459 EQW655459 FAS655459 FKO655459 FUK655459 GEG655459 GOC655459 GXY655459 HHU655459 HRQ655459 IBM655459 ILI655459 IVE655459 JFA655459 JOW655459 JYS655459 KIO655459 KSK655459 LCG655459 LMC655459 LVY655459 MFU655459 MPQ655459 MZM655459 NJI655459 NTE655459 ODA655459 OMW655459 OWS655459 PGO655459 PQK655459 QAG655459 QKC655459 QTY655459 RDU655459 RNQ655459 RXM655459 SHI655459 SRE655459 TBA655459 TKW655459 TUS655459 UEO655459 UOK655459 UYG655459 VIC655459 VRY655459 WBU655459 WLQ655459 WVM655459 G720995 JA720995 SW720995 ACS720995 AMO720995 AWK720995 BGG720995 BQC720995 BZY720995 CJU720995 CTQ720995 DDM720995 DNI720995 DXE720995 EHA720995 EQW720995 FAS720995 FKO720995 FUK720995 GEG720995 GOC720995 GXY720995 HHU720995 HRQ720995 IBM720995 ILI720995 IVE720995 JFA720995 JOW720995 JYS720995 KIO720995 KSK720995 LCG720995 LMC720995 LVY720995 MFU720995 MPQ720995 MZM720995 NJI720995 NTE720995 ODA720995 OMW720995 OWS720995 PGO720995 PQK720995 QAG720995 QKC720995 QTY720995 RDU720995 RNQ720995 RXM720995 SHI720995 SRE720995 TBA720995 TKW720995 TUS720995 UEO720995 UOK720995 UYG720995 VIC720995 VRY720995 WBU720995 WLQ720995 WVM720995 G786531 JA786531 SW786531 ACS786531 AMO786531 AWK786531 BGG786531 BQC786531 BZY786531 CJU786531 CTQ786531 DDM786531 DNI786531 DXE786531 EHA786531 EQW786531 FAS786531 FKO786531 FUK786531 GEG786531 GOC786531 GXY786531 HHU786531 HRQ786531 IBM786531 ILI786531 IVE786531 JFA786531 JOW786531 JYS786531 KIO786531 KSK786531 LCG786531 LMC786531 LVY786531 MFU786531 MPQ786531 MZM786531 NJI786531 NTE786531 ODA786531 OMW786531 OWS786531 PGO786531 PQK786531 QAG786531 QKC786531 QTY786531 RDU786531 RNQ786531 RXM786531 SHI786531 SRE786531 TBA786531 TKW786531 TUS786531 UEO786531 UOK786531 UYG786531 VIC786531 VRY786531 WBU786531 WLQ786531 WVM786531 G852067 JA852067 SW852067 ACS852067 AMO852067 AWK852067 BGG852067 BQC852067 BZY852067 CJU852067 CTQ852067 DDM852067 DNI852067 DXE852067 EHA852067 EQW852067 FAS852067 FKO852067 FUK852067 GEG852067 GOC852067 GXY852067 HHU852067 HRQ852067 IBM852067 ILI852067 IVE852067 JFA852067 JOW852067 JYS852067 KIO852067 KSK852067 LCG852067 LMC852067 LVY852067 MFU852067 MPQ852067 MZM852067 NJI852067 NTE852067 ODA852067 OMW852067 OWS852067 PGO852067 PQK852067 QAG852067 QKC852067 QTY852067 RDU852067 RNQ852067 RXM852067 SHI852067 SRE852067 TBA852067 TKW852067 TUS852067 UEO852067 UOK852067 UYG852067 VIC852067 VRY852067 WBU852067 WLQ852067 WVM852067 G917603 JA917603 SW917603 ACS917603 AMO917603 AWK917603 BGG917603 BQC917603 BZY917603 CJU917603 CTQ917603 DDM917603 DNI917603 DXE917603 EHA917603 EQW917603 FAS917603 FKO917603 FUK917603 GEG917603 GOC917603 GXY917603 HHU917603 HRQ917603 IBM917603 ILI917603 IVE917603 JFA917603 JOW917603 JYS917603 KIO917603 KSK917603 LCG917603 LMC917603 LVY917603 MFU917603 MPQ917603 MZM917603 NJI917603 NTE917603 ODA917603 OMW917603 OWS917603 PGO917603 PQK917603 QAG917603 QKC917603 QTY917603 RDU917603 RNQ917603 RXM917603 SHI917603 SRE917603 TBA917603 TKW917603 TUS917603 UEO917603 UOK917603 UYG917603 VIC917603 VRY917603 WBU917603 WLQ917603 WVM917603 G983139 JA983139 SW983139 ACS983139 AMO983139 AWK983139 BGG983139 BQC983139 BZY983139 CJU983139 CTQ983139 DDM983139 DNI983139 DXE983139 EHA983139 EQW983139 FAS983139 FKO983139 FUK983139 GEG983139 GOC983139 GXY983139 HHU983139 HRQ983139 IBM983139 ILI983139 IVE983139 JFA983139 JOW983139 JYS983139 KIO983139 KSK983139 LCG983139 LMC983139 LVY983139 MFU983139 MPQ983139 MZM983139 NJI983139 NTE983139 ODA983139 OMW983139 OWS983139 PGO983139 PQK983139 QAG983139 QKC983139 QTY983139 RDU983139 RNQ983139 RXM983139 SHI983139 SRE983139 TBA983139 TKW983139 TUS983139 UEO983139 UOK983139 UYG983139 VIC983139 VRY983139 WBU983139 WLQ983139 WVM983139 E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E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E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E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E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E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E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E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E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E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E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E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E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E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E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E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F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F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F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F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F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F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F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F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F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F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F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F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F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F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F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F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F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F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F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F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F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F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F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F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F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F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F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F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F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E43:E73 IY43:IY73 SU43:SU73 ACQ43:ACQ73 AMM43:AMM73 AWI43:AWI73 BGE43:BGE73 BQA43:BQA73 BZW43:BZW73 CJS43:CJS73 CTO43:CTO73 DDK43:DDK73 DNG43:DNG73 DXC43:DXC73 EGY43:EGY73 EQU43:EQU73 FAQ43:FAQ73 FKM43:FKM73 FUI43:FUI73 GEE43:GEE73 GOA43:GOA73 GXW43:GXW73 HHS43:HHS73 HRO43:HRO73 IBK43:IBK73 ILG43:ILG73 IVC43:IVC73 JEY43:JEY73 JOU43:JOU73 JYQ43:JYQ73 KIM43:KIM73 KSI43:KSI73 LCE43:LCE73 LMA43:LMA73 LVW43:LVW73 MFS43:MFS73 MPO43:MPO73 MZK43:MZK73 NJG43:NJG73 NTC43:NTC73 OCY43:OCY73 OMU43:OMU73 OWQ43:OWQ73 PGM43:PGM73 PQI43:PQI73 QAE43:QAE73 QKA43:QKA73 QTW43:QTW73 RDS43:RDS73 RNO43:RNO73 RXK43:RXK73 SHG43:SHG73 SRC43:SRC73 TAY43:TAY73 TKU43:TKU73 TUQ43:TUQ73 UEM43:UEM73 UOI43:UOI73 UYE43:UYE73 VIA43:VIA73 VRW43:VRW73 WBS43:WBS73 WLO43:WLO73 WVK43:WVK73 E65578:E65608 IY65578:IY65608 SU65578:SU65608 ACQ65578:ACQ65608 AMM65578:AMM65608 AWI65578:AWI65608 BGE65578:BGE65608 BQA65578:BQA65608 BZW65578:BZW65608 CJS65578:CJS65608 CTO65578:CTO65608 DDK65578:DDK65608 DNG65578:DNG65608 DXC65578:DXC65608 EGY65578:EGY65608 EQU65578:EQU65608 FAQ65578:FAQ65608 FKM65578:FKM65608 FUI65578:FUI65608 GEE65578:GEE65608 GOA65578:GOA65608 GXW65578:GXW65608 HHS65578:HHS65608 HRO65578:HRO65608 IBK65578:IBK65608 ILG65578:ILG65608 IVC65578:IVC65608 JEY65578:JEY65608 JOU65578:JOU65608 JYQ65578:JYQ65608 KIM65578:KIM65608 KSI65578:KSI65608 LCE65578:LCE65608 LMA65578:LMA65608 LVW65578:LVW65608 MFS65578:MFS65608 MPO65578:MPO65608 MZK65578:MZK65608 NJG65578:NJG65608 NTC65578:NTC65608 OCY65578:OCY65608 OMU65578:OMU65608 OWQ65578:OWQ65608 PGM65578:PGM65608 PQI65578:PQI65608 QAE65578:QAE65608 QKA65578:QKA65608 QTW65578:QTW65608 RDS65578:RDS65608 RNO65578:RNO65608 RXK65578:RXK65608 SHG65578:SHG65608 SRC65578:SRC65608 TAY65578:TAY65608 TKU65578:TKU65608 TUQ65578:TUQ65608 UEM65578:UEM65608 UOI65578:UOI65608 UYE65578:UYE65608 VIA65578:VIA65608 VRW65578:VRW65608 WBS65578:WBS65608 WLO65578:WLO65608 WVK65578:WVK65608 E131114:E131144 IY131114:IY131144 SU131114:SU131144 ACQ131114:ACQ131144 AMM131114:AMM131144 AWI131114:AWI131144 BGE131114:BGE131144 BQA131114:BQA131144 BZW131114:BZW131144 CJS131114:CJS131144 CTO131114:CTO131144 DDK131114:DDK131144 DNG131114:DNG131144 DXC131114:DXC131144 EGY131114:EGY131144 EQU131114:EQU131144 FAQ131114:FAQ131144 FKM131114:FKM131144 FUI131114:FUI131144 GEE131114:GEE131144 GOA131114:GOA131144 GXW131114:GXW131144 HHS131114:HHS131144 HRO131114:HRO131144 IBK131114:IBK131144 ILG131114:ILG131144 IVC131114:IVC131144 JEY131114:JEY131144 JOU131114:JOU131144 JYQ131114:JYQ131144 KIM131114:KIM131144 KSI131114:KSI131144 LCE131114:LCE131144 LMA131114:LMA131144 LVW131114:LVW131144 MFS131114:MFS131144 MPO131114:MPO131144 MZK131114:MZK131144 NJG131114:NJG131144 NTC131114:NTC131144 OCY131114:OCY131144 OMU131114:OMU131144 OWQ131114:OWQ131144 PGM131114:PGM131144 PQI131114:PQI131144 QAE131114:QAE131144 QKA131114:QKA131144 QTW131114:QTW131144 RDS131114:RDS131144 RNO131114:RNO131144 RXK131114:RXK131144 SHG131114:SHG131144 SRC131114:SRC131144 TAY131114:TAY131144 TKU131114:TKU131144 TUQ131114:TUQ131144 UEM131114:UEM131144 UOI131114:UOI131144 UYE131114:UYE131144 VIA131114:VIA131144 VRW131114:VRW131144 WBS131114:WBS131144 WLO131114:WLO131144 WVK131114:WVK131144 E196650:E196680 IY196650:IY196680 SU196650:SU196680 ACQ196650:ACQ196680 AMM196650:AMM196680 AWI196650:AWI196680 BGE196650:BGE196680 BQA196650:BQA196680 BZW196650:BZW196680 CJS196650:CJS196680 CTO196650:CTO196680 DDK196650:DDK196680 DNG196650:DNG196680 DXC196650:DXC196680 EGY196650:EGY196680 EQU196650:EQU196680 FAQ196650:FAQ196680 FKM196650:FKM196680 FUI196650:FUI196680 GEE196650:GEE196680 GOA196650:GOA196680 GXW196650:GXW196680 HHS196650:HHS196680 HRO196650:HRO196680 IBK196650:IBK196680 ILG196650:ILG196680 IVC196650:IVC196680 JEY196650:JEY196680 JOU196650:JOU196680 JYQ196650:JYQ196680 KIM196650:KIM196680 KSI196650:KSI196680 LCE196650:LCE196680 LMA196650:LMA196680 LVW196650:LVW196680 MFS196650:MFS196680 MPO196650:MPO196680 MZK196650:MZK196680 NJG196650:NJG196680 NTC196650:NTC196680 OCY196650:OCY196680 OMU196650:OMU196680 OWQ196650:OWQ196680 PGM196650:PGM196680 PQI196650:PQI196680 QAE196650:QAE196680 QKA196650:QKA196680 QTW196650:QTW196680 RDS196650:RDS196680 RNO196650:RNO196680 RXK196650:RXK196680 SHG196650:SHG196680 SRC196650:SRC196680 TAY196650:TAY196680 TKU196650:TKU196680 TUQ196650:TUQ196680 UEM196650:UEM196680 UOI196650:UOI196680 UYE196650:UYE196680 VIA196650:VIA196680 VRW196650:VRW196680 WBS196650:WBS196680 WLO196650:WLO196680 WVK196650:WVK196680 E262186:E262216 IY262186:IY262216 SU262186:SU262216 ACQ262186:ACQ262216 AMM262186:AMM262216 AWI262186:AWI262216 BGE262186:BGE262216 BQA262186:BQA262216 BZW262186:BZW262216 CJS262186:CJS262216 CTO262186:CTO262216 DDK262186:DDK262216 DNG262186:DNG262216 DXC262186:DXC262216 EGY262186:EGY262216 EQU262186:EQU262216 FAQ262186:FAQ262216 FKM262186:FKM262216 FUI262186:FUI262216 GEE262186:GEE262216 GOA262186:GOA262216 GXW262186:GXW262216 HHS262186:HHS262216 HRO262186:HRO262216 IBK262186:IBK262216 ILG262186:ILG262216 IVC262186:IVC262216 JEY262186:JEY262216 JOU262186:JOU262216 JYQ262186:JYQ262216 KIM262186:KIM262216 KSI262186:KSI262216 LCE262186:LCE262216 LMA262186:LMA262216 LVW262186:LVW262216 MFS262186:MFS262216 MPO262186:MPO262216 MZK262186:MZK262216 NJG262186:NJG262216 NTC262186:NTC262216 OCY262186:OCY262216 OMU262186:OMU262216 OWQ262186:OWQ262216 PGM262186:PGM262216 PQI262186:PQI262216 QAE262186:QAE262216 QKA262186:QKA262216 QTW262186:QTW262216 RDS262186:RDS262216 RNO262186:RNO262216 RXK262186:RXK262216 SHG262186:SHG262216 SRC262186:SRC262216 TAY262186:TAY262216 TKU262186:TKU262216 TUQ262186:TUQ262216 UEM262186:UEM262216 UOI262186:UOI262216 UYE262186:UYE262216 VIA262186:VIA262216 VRW262186:VRW262216 WBS262186:WBS262216 WLO262186:WLO262216 WVK262186:WVK262216 E327722:E327752 IY327722:IY327752 SU327722:SU327752 ACQ327722:ACQ327752 AMM327722:AMM327752 AWI327722:AWI327752 BGE327722:BGE327752 BQA327722:BQA327752 BZW327722:BZW327752 CJS327722:CJS327752 CTO327722:CTO327752 DDK327722:DDK327752 DNG327722:DNG327752 DXC327722:DXC327752 EGY327722:EGY327752 EQU327722:EQU327752 FAQ327722:FAQ327752 FKM327722:FKM327752 FUI327722:FUI327752 GEE327722:GEE327752 GOA327722:GOA327752 GXW327722:GXW327752 HHS327722:HHS327752 HRO327722:HRO327752 IBK327722:IBK327752 ILG327722:ILG327752 IVC327722:IVC327752 JEY327722:JEY327752 JOU327722:JOU327752 JYQ327722:JYQ327752 KIM327722:KIM327752 KSI327722:KSI327752 LCE327722:LCE327752 LMA327722:LMA327752 LVW327722:LVW327752 MFS327722:MFS327752 MPO327722:MPO327752 MZK327722:MZK327752 NJG327722:NJG327752 NTC327722:NTC327752 OCY327722:OCY327752 OMU327722:OMU327752 OWQ327722:OWQ327752 PGM327722:PGM327752 PQI327722:PQI327752 QAE327722:QAE327752 QKA327722:QKA327752 QTW327722:QTW327752 RDS327722:RDS327752 RNO327722:RNO327752 RXK327722:RXK327752 SHG327722:SHG327752 SRC327722:SRC327752 TAY327722:TAY327752 TKU327722:TKU327752 TUQ327722:TUQ327752 UEM327722:UEM327752 UOI327722:UOI327752 UYE327722:UYE327752 VIA327722:VIA327752 VRW327722:VRW327752 WBS327722:WBS327752 WLO327722:WLO327752 WVK327722:WVK327752 E393258:E393288 IY393258:IY393288 SU393258:SU393288 ACQ393258:ACQ393288 AMM393258:AMM393288 AWI393258:AWI393288 BGE393258:BGE393288 BQA393258:BQA393288 BZW393258:BZW393288 CJS393258:CJS393288 CTO393258:CTO393288 DDK393258:DDK393288 DNG393258:DNG393288 DXC393258:DXC393288 EGY393258:EGY393288 EQU393258:EQU393288 FAQ393258:FAQ393288 FKM393258:FKM393288 FUI393258:FUI393288 GEE393258:GEE393288 GOA393258:GOA393288 GXW393258:GXW393288 HHS393258:HHS393288 HRO393258:HRO393288 IBK393258:IBK393288 ILG393258:ILG393288 IVC393258:IVC393288 JEY393258:JEY393288 JOU393258:JOU393288 JYQ393258:JYQ393288 KIM393258:KIM393288 KSI393258:KSI393288 LCE393258:LCE393288 LMA393258:LMA393288 LVW393258:LVW393288 MFS393258:MFS393288 MPO393258:MPO393288 MZK393258:MZK393288 NJG393258:NJG393288 NTC393258:NTC393288 OCY393258:OCY393288 OMU393258:OMU393288 OWQ393258:OWQ393288 PGM393258:PGM393288 PQI393258:PQI393288 QAE393258:QAE393288 QKA393258:QKA393288 QTW393258:QTW393288 RDS393258:RDS393288 RNO393258:RNO393288 RXK393258:RXK393288 SHG393258:SHG393288 SRC393258:SRC393288 TAY393258:TAY393288 TKU393258:TKU393288 TUQ393258:TUQ393288 UEM393258:UEM393288 UOI393258:UOI393288 UYE393258:UYE393288 VIA393258:VIA393288 VRW393258:VRW393288 WBS393258:WBS393288 WLO393258:WLO393288 WVK393258:WVK393288 E458794:E458824 IY458794:IY458824 SU458794:SU458824 ACQ458794:ACQ458824 AMM458794:AMM458824 AWI458794:AWI458824 BGE458794:BGE458824 BQA458794:BQA458824 BZW458794:BZW458824 CJS458794:CJS458824 CTO458794:CTO458824 DDK458794:DDK458824 DNG458794:DNG458824 DXC458794:DXC458824 EGY458794:EGY458824 EQU458794:EQU458824 FAQ458794:FAQ458824 FKM458794:FKM458824 FUI458794:FUI458824 GEE458794:GEE458824 GOA458794:GOA458824 GXW458794:GXW458824 HHS458794:HHS458824 HRO458794:HRO458824 IBK458794:IBK458824 ILG458794:ILG458824 IVC458794:IVC458824 JEY458794:JEY458824 JOU458794:JOU458824 JYQ458794:JYQ458824 KIM458794:KIM458824 KSI458794:KSI458824 LCE458794:LCE458824 LMA458794:LMA458824 LVW458794:LVW458824 MFS458794:MFS458824 MPO458794:MPO458824 MZK458794:MZK458824 NJG458794:NJG458824 NTC458794:NTC458824 OCY458794:OCY458824 OMU458794:OMU458824 OWQ458794:OWQ458824 PGM458794:PGM458824 PQI458794:PQI458824 QAE458794:QAE458824 QKA458794:QKA458824 QTW458794:QTW458824 RDS458794:RDS458824 RNO458794:RNO458824 RXK458794:RXK458824 SHG458794:SHG458824 SRC458794:SRC458824 TAY458794:TAY458824 TKU458794:TKU458824 TUQ458794:TUQ458824 UEM458794:UEM458824 UOI458794:UOI458824 UYE458794:UYE458824 VIA458794:VIA458824 VRW458794:VRW458824 WBS458794:WBS458824 WLO458794:WLO458824 WVK458794:WVK458824 E524330:E524360 IY524330:IY524360 SU524330:SU524360 ACQ524330:ACQ524360 AMM524330:AMM524360 AWI524330:AWI524360 BGE524330:BGE524360 BQA524330:BQA524360 BZW524330:BZW524360 CJS524330:CJS524360 CTO524330:CTO524360 DDK524330:DDK524360 DNG524330:DNG524360 DXC524330:DXC524360 EGY524330:EGY524360 EQU524330:EQU524360 FAQ524330:FAQ524360 FKM524330:FKM524360 FUI524330:FUI524360 GEE524330:GEE524360 GOA524330:GOA524360 GXW524330:GXW524360 HHS524330:HHS524360 HRO524330:HRO524360 IBK524330:IBK524360 ILG524330:ILG524360 IVC524330:IVC524360 JEY524330:JEY524360 JOU524330:JOU524360 JYQ524330:JYQ524360 KIM524330:KIM524360 KSI524330:KSI524360 LCE524330:LCE524360 LMA524330:LMA524360 LVW524330:LVW524360 MFS524330:MFS524360 MPO524330:MPO524360 MZK524330:MZK524360 NJG524330:NJG524360 NTC524330:NTC524360 OCY524330:OCY524360 OMU524330:OMU524360 OWQ524330:OWQ524360 PGM524330:PGM524360 PQI524330:PQI524360 QAE524330:QAE524360 QKA524330:QKA524360 QTW524330:QTW524360 RDS524330:RDS524360 RNO524330:RNO524360 RXK524330:RXK524360 SHG524330:SHG524360 SRC524330:SRC524360 TAY524330:TAY524360 TKU524330:TKU524360 TUQ524330:TUQ524360 UEM524330:UEM524360 UOI524330:UOI524360 UYE524330:UYE524360 VIA524330:VIA524360 VRW524330:VRW524360 WBS524330:WBS524360 WLO524330:WLO524360 WVK524330:WVK524360 E589866:E589896 IY589866:IY589896 SU589866:SU589896 ACQ589866:ACQ589896 AMM589866:AMM589896 AWI589866:AWI589896 BGE589866:BGE589896 BQA589866:BQA589896 BZW589866:BZW589896 CJS589866:CJS589896 CTO589866:CTO589896 DDK589866:DDK589896 DNG589866:DNG589896 DXC589866:DXC589896 EGY589866:EGY589896 EQU589866:EQU589896 FAQ589866:FAQ589896 FKM589866:FKM589896 FUI589866:FUI589896 GEE589866:GEE589896 GOA589866:GOA589896 GXW589866:GXW589896 HHS589866:HHS589896 HRO589866:HRO589896 IBK589866:IBK589896 ILG589866:ILG589896 IVC589866:IVC589896 JEY589866:JEY589896 JOU589866:JOU589896 JYQ589866:JYQ589896 KIM589866:KIM589896 KSI589866:KSI589896 LCE589866:LCE589896 LMA589866:LMA589896 LVW589866:LVW589896 MFS589866:MFS589896 MPO589866:MPO589896 MZK589866:MZK589896 NJG589866:NJG589896 NTC589866:NTC589896 OCY589866:OCY589896 OMU589866:OMU589896 OWQ589866:OWQ589896 PGM589866:PGM589896 PQI589866:PQI589896 QAE589866:QAE589896 QKA589866:QKA589896 QTW589866:QTW589896 RDS589866:RDS589896 RNO589866:RNO589896 RXK589866:RXK589896 SHG589866:SHG589896 SRC589866:SRC589896 TAY589866:TAY589896 TKU589866:TKU589896 TUQ589866:TUQ589896 UEM589866:UEM589896 UOI589866:UOI589896 UYE589866:UYE589896 VIA589866:VIA589896 VRW589866:VRW589896 WBS589866:WBS589896 WLO589866:WLO589896 WVK589866:WVK589896 E655402:E655432 IY655402:IY655432 SU655402:SU655432 ACQ655402:ACQ655432 AMM655402:AMM655432 AWI655402:AWI655432 BGE655402:BGE655432 BQA655402:BQA655432 BZW655402:BZW655432 CJS655402:CJS655432 CTO655402:CTO655432 DDK655402:DDK655432 DNG655402:DNG655432 DXC655402:DXC655432 EGY655402:EGY655432 EQU655402:EQU655432 FAQ655402:FAQ655432 FKM655402:FKM655432 FUI655402:FUI655432 GEE655402:GEE655432 GOA655402:GOA655432 GXW655402:GXW655432 HHS655402:HHS655432 HRO655402:HRO655432 IBK655402:IBK655432 ILG655402:ILG655432 IVC655402:IVC655432 JEY655402:JEY655432 JOU655402:JOU655432 JYQ655402:JYQ655432 KIM655402:KIM655432 KSI655402:KSI655432 LCE655402:LCE655432 LMA655402:LMA655432 LVW655402:LVW655432 MFS655402:MFS655432 MPO655402:MPO655432 MZK655402:MZK655432 NJG655402:NJG655432 NTC655402:NTC655432 OCY655402:OCY655432 OMU655402:OMU655432 OWQ655402:OWQ655432 PGM655402:PGM655432 PQI655402:PQI655432 QAE655402:QAE655432 QKA655402:QKA655432 QTW655402:QTW655432 RDS655402:RDS655432 RNO655402:RNO655432 RXK655402:RXK655432 SHG655402:SHG655432 SRC655402:SRC655432 TAY655402:TAY655432 TKU655402:TKU655432 TUQ655402:TUQ655432 UEM655402:UEM655432 UOI655402:UOI655432 UYE655402:UYE655432 VIA655402:VIA655432 VRW655402:VRW655432 WBS655402:WBS655432 WLO655402:WLO655432 WVK655402:WVK655432 E720938:E720968 IY720938:IY720968 SU720938:SU720968 ACQ720938:ACQ720968 AMM720938:AMM720968 AWI720938:AWI720968 BGE720938:BGE720968 BQA720938:BQA720968 BZW720938:BZW720968 CJS720938:CJS720968 CTO720938:CTO720968 DDK720938:DDK720968 DNG720938:DNG720968 DXC720938:DXC720968 EGY720938:EGY720968 EQU720938:EQU720968 FAQ720938:FAQ720968 FKM720938:FKM720968 FUI720938:FUI720968 GEE720938:GEE720968 GOA720938:GOA720968 GXW720938:GXW720968 HHS720938:HHS720968 HRO720938:HRO720968 IBK720938:IBK720968 ILG720938:ILG720968 IVC720938:IVC720968 JEY720938:JEY720968 JOU720938:JOU720968 JYQ720938:JYQ720968 KIM720938:KIM720968 KSI720938:KSI720968 LCE720938:LCE720968 LMA720938:LMA720968 LVW720938:LVW720968 MFS720938:MFS720968 MPO720938:MPO720968 MZK720938:MZK720968 NJG720938:NJG720968 NTC720938:NTC720968 OCY720938:OCY720968 OMU720938:OMU720968 OWQ720938:OWQ720968 PGM720938:PGM720968 PQI720938:PQI720968 QAE720938:QAE720968 QKA720938:QKA720968 QTW720938:QTW720968 RDS720938:RDS720968 RNO720938:RNO720968 RXK720938:RXK720968 SHG720938:SHG720968 SRC720938:SRC720968 TAY720938:TAY720968 TKU720938:TKU720968 TUQ720938:TUQ720968 UEM720938:UEM720968 UOI720938:UOI720968 UYE720938:UYE720968 VIA720938:VIA720968 VRW720938:VRW720968 WBS720938:WBS720968 WLO720938:WLO720968 WVK720938:WVK720968 E786474:E786504 IY786474:IY786504 SU786474:SU786504 ACQ786474:ACQ786504 AMM786474:AMM786504 AWI786474:AWI786504 BGE786474:BGE786504 BQA786474:BQA786504 BZW786474:BZW786504 CJS786474:CJS786504 CTO786474:CTO786504 DDK786474:DDK786504 DNG786474:DNG786504 DXC786474:DXC786504 EGY786474:EGY786504 EQU786474:EQU786504 FAQ786474:FAQ786504 FKM786474:FKM786504 FUI786474:FUI786504 GEE786474:GEE786504 GOA786474:GOA786504 GXW786474:GXW786504 HHS786474:HHS786504 HRO786474:HRO786504 IBK786474:IBK786504 ILG786474:ILG786504 IVC786474:IVC786504 JEY786474:JEY786504 JOU786474:JOU786504 JYQ786474:JYQ786504 KIM786474:KIM786504 KSI786474:KSI786504 LCE786474:LCE786504 LMA786474:LMA786504 LVW786474:LVW786504 MFS786474:MFS786504 MPO786474:MPO786504 MZK786474:MZK786504 NJG786474:NJG786504 NTC786474:NTC786504 OCY786474:OCY786504 OMU786474:OMU786504 OWQ786474:OWQ786504 PGM786474:PGM786504 PQI786474:PQI786504 QAE786474:QAE786504 QKA786474:QKA786504 QTW786474:QTW786504 RDS786474:RDS786504 RNO786474:RNO786504 RXK786474:RXK786504 SHG786474:SHG786504 SRC786474:SRC786504 TAY786474:TAY786504 TKU786474:TKU786504 TUQ786474:TUQ786504 UEM786474:UEM786504 UOI786474:UOI786504 UYE786474:UYE786504 VIA786474:VIA786504 VRW786474:VRW786504 WBS786474:WBS786504 WLO786474:WLO786504 WVK786474:WVK786504 E852010:E852040 IY852010:IY852040 SU852010:SU852040 ACQ852010:ACQ852040 AMM852010:AMM852040 AWI852010:AWI852040 BGE852010:BGE852040 BQA852010:BQA852040 BZW852010:BZW852040 CJS852010:CJS852040 CTO852010:CTO852040 DDK852010:DDK852040 DNG852010:DNG852040 DXC852010:DXC852040 EGY852010:EGY852040 EQU852010:EQU852040 FAQ852010:FAQ852040 FKM852010:FKM852040 FUI852010:FUI852040 GEE852010:GEE852040 GOA852010:GOA852040 GXW852010:GXW852040 HHS852010:HHS852040 HRO852010:HRO852040 IBK852010:IBK852040 ILG852010:ILG852040 IVC852010:IVC852040 JEY852010:JEY852040 JOU852010:JOU852040 JYQ852010:JYQ852040 KIM852010:KIM852040 KSI852010:KSI852040 LCE852010:LCE852040 LMA852010:LMA852040 LVW852010:LVW852040 MFS852010:MFS852040 MPO852010:MPO852040 MZK852010:MZK852040 NJG852010:NJG852040 NTC852010:NTC852040 OCY852010:OCY852040 OMU852010:OMU852040 OWQ852010:OWQ852040 PGM852010:PGM852040 PQI852010:PQI852040 QAE852010:QAE852040 QKA852010:QKA852040 QTW852010:QTW852040 RDS852010:RDS852040 RNO852010:RNO852040 RXK852010:RXK852040 SHG852010:SHG852040 SRC852010:SRC852040 TAY852010:TAY852040 TKU852010:TKU852040 TUQ852010:TUQ852040 UEM852010:UEM852040 UOI852010:UOI852040 UYE852010:UYE852040 VIA852010:VIA852040 VRW852010:VRW852040 WBS852010:WBS852040 WLO852010:WLO852040 WVK852010:WVK852040 E917546:E917576 IY917546:IY917576 SU917546:SU917576 ACQ917546:ACQ917576 AMM917546:AMM917576 AWI917546:AWI917576 BGE917546:BGE917576 BQA917546:BQA917576 BZW917546:BZW917576 CJS917546:CJS917576 CTO917546:CTO917576 DDK917546:DDK917576 DNG917546:DNG917576 DXC917546:DXC917576 EGY917546:EGY917576 EQU917546:EQU917576 FAQ917546:FAQ917576 FKM917546:FKM917576 FUI917546:FUI917576 GEE917546:GEE917576 GOA917546:GOA917576 GXW917546:GXW917576 HHS917546:HHS917576 HRO917546:HRO917576 IBK917546:IBK917576 ILG917546:ILG917576 IVC917546:IVC917576 JEY917546:JEY917576 JOU917546:JOU917576 JYQ917546:JYQ917576 KIM917546:KIM917576 KSI917546:KSI917576 LCE917546:LCE917576 LMA917546:LMA917576 LVW917546:LVW917576 MFS917546:MFS917576 MPO917546:MPO917576 MZK917546:MZK917576 NJG917546:NJG917576 NTC917546:NTC917576 OCY917546:OCY917576 OMU917546:OMU917576 OWQ917546:OWQ917576 PGM917546:PGM917576 PQI917546:PQI917576 QAE917546:QAE917576 QKA917546:QKA917576 QTW917546:QTW917576 RDS917546:RDS917576 RNO917546:RNO917576 RXK917546:RXK917576 SHG917546:SHG917576 SRC917546:SRC917576 TAY917546:TAY917576 TKU917546:TKU917576 TUQ917546:TUQ917576 UEM917546:UEM917576 UOI917546:UOI917576 UYE917546:UYE917576 VIA917546:VIA917576 VRW917546:VRW917576 WBS917546:WBS917576 WLO917546:WLO917576 WVK917546:WVK917576 E983082:E983112 IY983082:IY983112 SU983082:SU983112 ACQ983082:ACQ983112 AMM983082:AMM983112 AWI983082:AWI983112 BGE983082:BGE983112 BQA983082:BQA983112 BZW983082:BZW983112 CJS983082:CJS983112 CTO983082:CTO983112 DDK983082:DDK983112 DNG983082:DNG983112 DXC983082:DXC983112 EGY983082:EGY983112 EQU983082:EQU983112 FAQ983082:FAQ983112 FKM983082:FKM983112 FUI983082:FUI983112 GEE983082:GEE983112 GOA983082:GOA983112 GXW983082:GXW983112 HHS983082:HHS983112 HRO983082:HRO983112 IBK983082:IBK983112 ILG983082:ILG983112 IVC983082:IVC983112 JEY983082:JEY983112 JOU983082:JOU983112 JYQ983082:JYQ983112 KIM983082:KIM983112 KSI983082:KSI983112 LCE983082:LCE983112 LMA983082:LMA983112 LVW983082:LVW983112 MFS983082:MFS983112 MPO983082:MPO983112 MZK983082:MZK983112 NJG983082:NJG983112 NTC983082:NTC983112 OCY983082:OCY983112 OMU983082:OMU983112 OWQ983082:OWQ983112 PGM983082:PGM983112 PQI983082:PQI983112 QAE983082:QAE983112 QKA983082:QKA983112 QTW983082:QTW983112 RDS983082:RDS983112 RNO983082:RNO983112 RXK983082:RXK983112 SHG983082:SHG983112 SRC983082:SRC983112 TAY983082:TAY983112 TKU983082:TKU983112 TUQ983082:TUQ983112 UEM983082:UEM983112 UOI983082:UOI983112 UYE983082:UYE983112 VIA983082:VIA983112 VRW983082:VRW983112 WBS983082:WBS983112 WLO983082:WLO983112 WVK983082:WVK983112 L99 L65635 L131171 L196707 L262243 L327779 L393315 L458851 L524387 L589923 L655459 L720995 L786531 L852067 L917603 L983139 J8 J65540 J131076 J196612 J262148 J327684 J393220 J458756 J524292 J589828 J655364 J720900 J786436 J851972 J917508 J983044 K14 K65547 K131083 K196619 K262155 K327691 K393227 K458763 K524299 K589835 K655371 K720907 K786443 K851979 K917515 K983051 K19 K65552 K131088 K196624 K262160 K327696 K393232 K458768 K524304 K589840 K655376 K720912 K786448 K851984 K917520 K983056 J43:J73 J65578:J65608 J131114:J131144 J196650:J196680 J262186:J262216 J327722:J327752 J393258:J393288 J458794:J458824 J524330:J524360 J589866:J589896 J655402:J655432 J720938:J720968 J786474:J786504 J852010:J852040 J917546:J917576 J983082:J983112 Q99 Q65635 Q131171 Q196707 Q262243 Q327779 Q393315 Q458851 Q524387 Q589923 Q655459 Q720995 Q786531 Q852067 Q917603 Q983139 O8 O65540 O131076 O196612 O262148 O327684 O393220 O458756 O524292 O589828 O655364 O720900 O786436 O851972 O917508 O983044 P14 P65547 P131083 P196619 P262155 P327691 P393227 P458763 P524299 P589835 P655371 P720907 P786443 P851979 P917515 P983051 P19 P65552 P131088 P196624 P262160 P327696 P393232 P458768 P524304 P589840 P655376 P720912 P786448 P851984 P917520 P983056 O43:O73 O65578:O65608 O131114:O131144 O196650:O196680 O262186:O262216 O327722:O327752 O393258:O393288 O458794:O458824 O524330:O524360 O589866:O589896 O655402:O655432 O720938:O720968 O786474:O786504 O852010:O852040 O917546:O917576 O983082:O983112">
      <formula1>900</formula1>
    </dataValidation>
    <dataValidation type="decimal" allowBlank="1" showErrorMessage="1" errorTitle="Ошибка" error="Допускается ввод только действительных чисел!" sqref="G74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G65610 JA65610 SW65610 ACS65610 AMO65610 AWK65610 BGG65610 BQC65610 BZY65610 CJU65610 CTQ65610 DDM65610 DNI65610 DXE65610 EHA65610 EQW65610 FAS65610 FKO65610 FUK65610 GEG65610 GOC65610 GXY65610 HHU65610 HRQ65610 IBM65610 ILI65610 IVE65610 JFA65610 JOW65610 JYS65610 KIO65610 KSK65610 LCG65610 LMC65610 LVY65610 MFU65610 MPQ65610 MZM65610 NJI65610 NTE65610 ODA65610 OMW65610 OWS65610 PGO65610 PQK65610 QAG65610 QKC65610 QTY65610 RDU65610 RNQ65610 RXM65610 SHI65610 SRE65610 TBA65610 TKW65610 TUS65610 UEO65610 UOK65610 UYG65610 VIC65610 VRY65610 WBU65610 WLQ65610 WVM65610 G131146 JA131146 SW131146 ACS131146 AMO131146 AWK131146 BGG131146 BQC131146 BZY131146 CJU131146 CTQ131146 DDM131146 DNI131146 DXE131146 EHA131146 EQW131146 FAS131146 FKO131146 FUK131146 GEG131146 GOC131146 GXY131146 HHU131146 HRQ131146 IBM131146 ILI131146 IVE131146 JFA131146 JOW131146 JYS131146 KIO131146 KSK131146 LCG131146 LMC131146 LVY131146 MFU131146 MPQ131146 MZM131146 NJI131146 NTE131146 ODA131146 OMW131146 OWS131146 PGO131146 PQK131146 QAG131146 QKC131146 QTY131146 RDU131146 RNQ131146 RXM131146 SHI131146 SRE131146 TBA131146 TKW131146 TUS131146 UEO131146 UOK131146 UYG131146 VIC131146 VRY131146 WBU131146 WLQ131146 WVM131146 G196682 JA196682 SW196682 ACS196682 AMO196682 AWK196682 BGG196682 BQC196682 BZY196682 CJU196682 CTQ196682 DDM196682 DNI196682 DXE196682 EHA196682 EQW196682 FAS196682 FKO196682 FUK196682 GEG196682 GOC196682 GXY196682 HHU196682 HRQ196682 IBM196682 ILI196682 IVE196682 JFA196682 JOW196682 JYS196682 KIO196682 KSK196682 LCG196682 LMC196682 LVY196682 MFU196682 MPQ196682 MZM196682 NJI196682 NTE196682 ODA196682 OMW196682 OWS196682 PGO196682 PQK196682 QAG196682 QKC196682 QTY196682 RDU196682 RNQ196682 RXM196682 SHI196682 SRE196682 TBA196682 TKW196682 TUS196682 UEO196682 UOK196682 UYG196682 VIC196682 VRY196682 WBU196682 WLQ196682 WVM196682 G262218 JA262218 SW262218 ACS262218 AMO262218 AWK262218 BGG262218 BQC262218 BZY262218 CJU262218 CTQ262218 DDM262218 DNI262218 DXE262218 EHA262218 EQW262218 FAS262218 FKO262218 FUK262218 GEG262218 GOC262218 GXY262218 HHU262218 HRQ262218 IBM262218 ILI262218 IVE262218 JFA262218 JOW262218 JYS262218 KIO262218 KSK262218 LCG262218 LMC262218 LVY262218 MFU262218 MPQ262218 MZM262218 NJI262218 NTE262218 ODA262218 OMW262218 OWS262218 PGO262218 PQK262218 QAG262218 QKC262218 QTY262218 RDU262218 RNQ262218 RXM262218 SHI262218 SRE262218 TBA262218 TKW262218 TUS262218 UEO262218 UOK262218 UYG262218 VIC262218 VRY262218 WBU262218 WLQ262218 WVM262218 G327754 JA327754 SW327754 ACS327754 AMO327754 AWK327754 BGG327754 BQC327754 BZY327754 CJU327754 CTQ327754 DDM327754 DNI327754 DXE327754 EHA327754 EQW327754 FAS327754 FKO327754 FUK327754 GEG327754 GOC327754 GXY327754 HHU327754 HRQ327754 IBM327754 ILI327754 IVE327754 JFA327754 JOW327754 JYS327754 KIO327754 KSK327754 LCG327754 LMC327754 LVY327754 MFU327754 MPQ327754 MZM327754 NJI327754 NTE327754 ODA327754 OMW327754 OWS327754 PGO327754 PQK327754 QAG327754 QKC327754 QTY327754 RDU327754 RNQ327754 RXM327754 SHI327754 SRE327754 TBA327754 TKW327754 TUS327754 UEO327754 UOK327754 UYG327754 VIC327754 VRY327754 WBU327754 WLQ327754 WVM327754 G393290 JA393290 SW393290 ACS393290 AMO393290 AWK393290 BGG393290 BQC393290 BZY393290 CJU393290 CTQ393290 DDM393290 DNI393290 DXE393290 EHA393290 EQW393290 FAS393290 FKO393290 FUK393290 GEG393290 GOC393290 GXY393290 HHU393290 HRQ393290 IBM393290 ILI393290 IVE393290 JFA393290 JOW393290 JYS393290 KIO393290 KSK393290 LCG393290 LMC393290 LVY393290 MFU393290 MPQ393290 MZM393290 NJI393290 NTE393290 ODA393290 OMW393290 OWS393290 PGO393290 PQK393290 QAG393290 QKC393290 QTY393290 RDU393290 RNQ393290 RXM393290 SHI393290 SRE393290 TBA393290 TKW393290 TUS393290 UEO393290 UOK393290 UYG393290 VIC393290 VRY393290 WBU393290 WLQ393290 WVM393290 G458826 JA458826 SW458826 ACS458826 AMO458826 AWK458826 BGG458826 BQC458826 BZY458826 CJU458826 CTQ458826 DDM458826 DNI458826 DXE458826 EHA458826 EQW458826 FAS458826 FKO458826 FUK458826 GEG458826 GOC458826 GXY458826 HHU458826 HRQ458826 IBM458826 ILI458826 IVE458826 JFA458826 JOW458826 JYS458826 KIO458826 KSK458826 LCG458826 LMC458826 LVY458826 MFU458826 MPQ458826 MZM458826 NJI458826 NTE458826 ODA458826 OMW458826 OWS458826 PGO458826 PQK458826 QAG458826 QKC458826 QTY458826 RDU458826 RNQ458826 RXM458826 SHI458826 SRE458826 TBA458826 TKW458826 TUS458826 UEO458826 UOK458826 UYG458826 VIC458826 VRY458826 WBU458826 WLQ458826 WVM458826 G524362 JA524362 SW524362 ACS524362 AMO524362 AWK524362 BGG524362 BQC524362 BZY524362 CJU524362 CTQ524362 DDM524362 DNI524362 DXE524362 EHA524362 EQW524362 FAS524362 FKO524362 FUK524362 GEG524362 GOC524362 GXY524362 HHU524362 HRQ524362 IBM524362 ILI524362 IVE524362 JFA524362 JOW524362 JYS524362 KIO524362 KSK524362 LCG524362 LMC524362 LVY524362 MFU524362 MPQ524362 MZM524362 NJI524362 NTE524362 ODA524362 OMW524362 OWS524362 PGO524362 PQK524362 QAG524362 QKC524362 QTY524362 RDU524362 RNQ524362 RXM524362 SHI524362 SRE524362 TBA524362 TKW524362 TUS524362 UEO524362 UOK524362 UYG524362 VIC524362 VRY524362 WBU524362 WLQ524362 WVM524362 G589898 JA589898 SW589898 ACS589898 AMO589898 AWK589898 BGG589898 BQC589898 BZY589898 CJU589898 CTQ589898 DDM589898 DNI589898 DXE589898 EHA589898 EQW589898 FAS589898 FKO589898 FUK589898 GEG589898 GOC589898 GXY589898 HHU589898 HRQ589898 IBM589898 ILI589898 IVE589898 JFA589898 JOW589898 JYS589898 KIO589898 KSK589898 LCG589898 LMC589898 LVY589898 MFU589898 MPQ589898 MZM589898 NJI589898 NTE589898 ODA589898 OMW589898 OWS589898 PGO589898 PQK589898 QAG589898 QKC589898 QTY589898 RDU589898 RNQ589898 RXM589898 SHI589898 SRE589898 TBA589898 TKW589898 TUS589898 UEO589898 UOK589898 UYG589898 VIC589898 VRY589898 WBU589898 WLQ589898 WVM589898 G655434 JA655434 SW655434 ACS655434 AMO655434 AWK655434 BGG655434 BQC655434 BZY655434 CJU655434 CTQ655434 DDM655434 DNI655434 DXE655434 EHA655434 EQW655434 FAS655434 FKO655434 FUK655434 GEG655434 GOC655434 GXY655434 HHU655434 HRQ655434 IBM655434 ILI655434 IVE655434 JFA655434 JOW655434 JYS655434 KIO655434 KSK655434 LCG655434 LMC655434 LVY655434 MFU655434 MPQ655434 MZM655434 NJI655434 NTE655434 ODA655434 OMW655434 OWS655434 PGO655434 PQK655434 QAG655434 QKC655434 QTY655434 RDU655434 RNQ655434 RXM655434 SHI655434 SRE655434 TBA655434 TKW655434 TUS655434 UEO655434 UOK655434 UYG655434 VIC655434 VRY655434 WBU655434 WLQ655434 WVM655434 G720970 JA720970 SW720970 ACS720970 AMO720970 AWK720970 BGG720970 BQC720970 BZY720970 CJU720970 CTQ720970 DDM720970 DNI720970 DXE720970 EHA720970 EQW720970 FAS720970 FKO720970 FUK720970 GEG720970 GOC720970 GXY720970 HHU720970 HRQ720970 IBM720970 ILI720970 IVE720970 JFA720970 JOW720970 JYS720970 KIO720970 KSK720970 LCG720970 LMC720970 LVY720970 MFU720970 MPQ720970 MZM720970 NJI720970 NTE720970 ODA720970 OMW720970 OWS720970 PGO720970 PQK720970 QAG720970 QKC720970 QTY720970 RDU720970 RNQ720970 RXM720970 SHI720970 SRE720970 TBA720970 TKW720970 TUS720970 UEO720970 UOK720970 UYG720970 VIC720970 VRY720970 WBU720970 WLQ720970 WVM720970 G786506 JA786506 SW786506 ACS786506 AMO786506 AWK786506 BGG786506 BQC786506 BZY786506 CJU786506 CTQ786506 DDM786506 DNI786506 DXE786506 EHA786506 EQW786506 FAS786506 FKO786506 FUK786506 GEG786506 GOC786506 GXY786506 HHU786506 HRQ786506 IBM786506 ILI786506 IVE786506 JFA786506 JOW786506 JYS786506 KIO786506 KSK786506 LCG786506 LMC786506 LVY786506 MFU786506 MPQ786506 MZM786506 NJI786506 NTE786506 ODA786506 OMW786506 OWS786506 PGO786506 PQK786506 QAG786506 QKC786506 QTY786506 RDU786506 RNQ786506 RXM786506 SHI786506 SRE786506 TBA786506 TKW786506 TUS786506 UEO786506 UOK786506 UYG786506 VIC786506 VRY786506 WBU786506 WLQ786506 WVM786506 G852042 JA852042 SW852042 ACS852042 AMO852042 AWK852042 BGG852042 BQC852042 BZY852042 CJU852042 CTQ852042 DDM852042 DNI852042 DXE852042 EHA852042 EQW852042 FAS852042 FKO852042 FUK852042 GEG852042 GOC852042 GXY852042 HHU852042 HRQ852042 IBM852042 ILI852042 IVE852042 JFA852042 JOW852042 JYS852042 KIO852042 KSK852042 LCG852042 LMC852042 LVY852042 MFU852042 MPQ852042 MZM852042 NJI852042 NTE852042 ODA852042 OMW852042 OWS852042 PGO852042 PQK852042 QAG852042 QKC852042 QTY852042 RDU852042 RNQ852042 RXM852042 SHI852042 SRE852042 TBA852042 TKW852042 TUS852042 UEO852042 UOK852042 UYG852042 VIC852042 VRY852042 WBU852042 WLQ852042 WVM852042 G917578 JA917578 SW917578 ACS917578 AMO917578 AWK917578 BGG917578 BQC917578 BZY917578 CJU917578 CTQ917578 DDM917578 DNI917578 DXE917578 EHA917578 EQW917578 FAS917578 FKO917578 FUK917578 GEG917578 GOC917578 GXY917578 HHU917578 HRQ917578 IBM917578 ILI917578 IVE917578 JFA917578 JOW917578 JYS917578 KIO917578 KSK917578 LCG917578 LMC917578 LVY917578 MFU917578 MPQ917578 MZM917578 NJI917578 NTE917578 ODA917578 OMW917578 OWS917578 PGO917578 PQK917578 QAG917578 QKC917578 QTY917578 RDU917578 RNQ917578 RXM917578 SHI917578 SRE917578 TBA917578 TKW917578 TUS917578 UEO917578 UOK917578 UYG917578 VIC917578 VRY917578 WBU917578 WLQ917578 WVM917578 G983114 JA983114 SW983114 ACS983114 AMO983114 AWK983114 BGG983114 BQC983114 BZY983114 CJU983114 CTQ983114 DDM983114 DNI983114 DXE983114 EHA983114 EQW983114 FAS983114 FKO983114 FUK983114 GEG983114 GOC983114 GXY983114 HHU983114 HRQ983114 IBM983114 ILI983114 IVE983114 JFA983114 JOW983114 JYS983114 KIO983114 KSK983114 LCG983114 LMC983114 LVY983114 MFU983114 MPQ983114 MZM983114 NJI983114 NTE983114 ODA983114 OMW983114 OWS983114 PGO983114 PQK983114 QAG983114 QKC983114 QTY983114 RDU983114 RNQ983114 RXM983114 SHI983114 SRE983114 TBA983114 TKW983114 TUS983114 UEO983114 UOK983114 UYG983114 VIC983114 VRY983114 WBU983114 WLQ983114 WVM983114 L74 L65610 L131146 L196682 L262218 L327754 L393290 L458826 L524362 L589898 L655434 L720970 L786506 L852042 L917578 L983114 Q74 Q65610 Q131146 Q196682 Q262218 Q327754 Q393290 Q458826 Q524362 Q589898 Q655434 Q720970 Q786506 Q852042 Q917578 Q983114">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sqref="Q983120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G65616 JA65616 SW65616 ACS65616 AMO65616 AWK65616 BGG65616 BQC65616 BZY65616 CJU65616 CTQ65616 DDM65616 DNI65616 DXE65616 EHA65616 EQW65616 FAS65616 FKO65616 FUK65616 GEG65616 GOC65616 GXY65616 HHU65616 HRQ65616 IBM65616 ILI65616 IVE65616 JFA65616 JOW65616 JYS65616 KIO65616 KSK65616 LCG65616 LMC65616 LVY65616 MFU65616 MPQ65616 MZM65616 NJI65616 NTE65616 ODA65616 OMW65616 OWS65616 PGO65616 PQK65616 QAG65616 QKC65616 QTY65616 RDU65616 RNQ65616 RXM65616 SHI65616 SRE65616 TBA65616 TKW65616 TUS65616 UEO65616 UOK65616 UYG65616 VIC65616 VRY65616 WBU65616 WLQ65616 WVM65616 G131152 JA131152 SW131152 ACS131152 AMO131152 AWK131152 BGG131152 BQC131152 BZY131152 CJU131152 CTQ131152 DDM131152 DNI131152 DXE131152 EHA131152 EQW131152 FAS131152 FKO131152 FUK131152 GEG131152 GOC131152 GXY131152 HHU131152 HRQ131152 IBM131152 ILI131152 IVE131152 JFA131152 JOW131152 JYS131152 KIO131152 KSK131152 LCG131152 LMC131152 LVY131152 MFU131152 MPQ131152 MZM131152 NJI131152 NTE131152 ODA131152 OMW131152 OWS131152 PGO131152 PQK131152 QAG131152 QKC131152 QTY131152 RDU131152 RNQ131152 RXM131152 SHI131152 SRE131152 TBA131152 TKW131152 TUS131152 UEO131152 UOK131152 UYG131152 VIC131152 VRY131152 WBU131152 WLQ131152 WVM131152 G196688 JA196688 SW196688 ACS196688 AMO196688 AWK196688 BGG196688 BQC196688 BZY196688 CJU196688 CTQ196688 DDM196688 DNI196688 DXE196688 EHA196688 EQW196688 FAS196688 FKO196688 FUK196688 GEG196688 GOC196688 GXY196688 HHU196688 HRQ196688 IBM196688 ILI196688 IVE196688 JFA196688 JOW196688 JYS196688 KIO196688 KSK196688 LCG196688 LMC196688 LVY196688 MFU196688 MPQ196688 MZM196688 NJI196688 NTE196688 ODA196688 OMW196688 OWS196688 PGO196688 PQK196688 QAG196688 QKC196688 QTY196688 RDU196688 RNQ196688 RXM196688 SHI196688 SRE196688 TBA196688 TKW196688 TUS196688 UEO196688 UOK196688 UYG196688 VIC196688 VRY196688 WBU196688 WLQ196688 WVM196688 G262224 JA262224 SW262224 ACS262224 AMO262224 AWK262224 BGG262224 BQC262224 BZY262224 CJU262224 CTQ262224 DDM262224 DNI262224 DXE262224 EHA262224 EQW262224 FAS262224 FKO262224 FUK262224 GEG262224 GOC262224 GXY262224 HHU262224 HRQ262224 IBM262224 ILI262224 IVE262224 JFA262224 JOW262224 JYS262224 KIO262224 KSK262224 LCG262224 LMC262224 LVY262224 MFU262224 MPQ262224 MZM262224 NJI262224 NTE262224 ODA262224 OMW262224 OWS262224 PGO262224 PQK262224 QAG262224 QKC262224 QTY262224 RDU262224 RNQ262224 RXM262224 SHI262224 SRE262224 TBA262224 TKW262224 TUS262224 UEO262224 UOK262224 UYG262224 VIC262224 VRY262224 WBU262224 WLQ262224 WVM262224 G327760 JA327760 SW327760 ACS327760 AMO327760 AWK327760 BGG327760 BQC327760 BZY327760 CJU327760 CTQ327760 DDM327760 DNI327760 DXE327760 EHA327760 EQW327760 FAS327760 FKO327760 FUK327760 GEG327760 GOC327760 GXY327760 HHU327760 HRQ327760 IBM327760 ILI327760 IVE327760 JFA327760 JOW327760 JYS327760 KIO327760 KSK327760 LCG327760 LMC327760 LVY327760 MFU327760 MPQ327760 MZM327760 NJI327760 NTE327760 ODA327760 OMW327760 OWS327760 PGO327760 PQK327760 QAG327760 QKC327760 QTY327760 RDU327760 RNQ327760 RXM327760 SHI327760 SRE327760 TBA327760 TKW327760 TUS327760 UEO327760 UOK327760 UYG327760 VIC327760 VRY327760 WBU327760 WLQ327760 WVM327760 G393296 JA393296 SW393296 ACS393296 AMO393296 AWK393296 BGG393296 BQC393296 BZY393296 CJU393296 CTQ393296 DDM393296 DNI393296 DXE393296 EHA393296 EQW393296 FAS393296 FKO393296 FUK393296 GEG393296 GOC393296 GXY393296 HHU393296 HRQ393296 IBM393296 ILI393296 IVE393296 JFA393296 JOW393296 JYS393296 KIO393296 KSK393296 LCG393296 LMC393296 LVY393296 MFU393296 MPQ393296 MZM393296 NJI393296 NTE393296 ODA393296 OMW393296 OWS393296 PGO393296 PQK393296 QAG393296 QKC393296 QTY393296 RDU393296 RNQ393296 RXM393296 SHI393296 SRE393296 TBA393296 TKW393296 TUS393296 UEO393296 UOK393296 UYG393296 VIC393296 VRY393296 WBU393296 WLQ393296 WVM393296 G458832 JA458832 SW458832 ACS458832 AMO458832 AWK458832 BGG458832 BQC458832 BZY458832 CJU458832 CTQ458832 DDM458832 DNI458832 DXE458832 EHA458832 EQW458832 FAS458832 FKO458832 FUK458832 GEG458832 GOC458832 GXY458832 HHU458832 HRQ458832 IBM458832 ILI458832 IVE458832 JFA458832 JOW458832 JYS458832 KIO458832 KSK458832 LCG458832 LMC458832 LVY458832 MFU458832 MPQ458832 MZM458832 NJI458832 NTE458832 ODA458832 OMW458832 OWS458832 PGO458832 PQK458832 QAG458832 QKC458832 QTY458832 RDU458832 RNQ458832 RXM458832 SHI458832 SRE458832 TBA458832 TKW458832 TUS458832 UEO458832 UOK458832 UYG458832 VIC458832 VRY458832 WBU458832 WLQ458832 WVM458832 G524368 JA524368 SW524368 ACS524368 AMO524368 AWK524368 BGG524368 BQC524368 BZY524368 CJU524368 CTQ524368 DDM524368 DNI524368 DXE524368 EHA524368 EQW524368 FAS524368 FKO524368 FUK524368 GEG524368 GOC524368 GXY524368 HHU524368 HRQ524368 IBM524368 ILI524368 IVE524368 JFA524368 JOW524368 JYS524368 KIO524368 KSK524368 LCG524368 LMC524368 LVY524368 MFU524368 MPQ524368 MZM524368 NJI524368 NTE524368 ODA524368 OMW524368 OWS524368 PGO524368 PQK524368 QAG524368 QKC524368 QTY524368 RDU524368 RNQ524368 RXM524368 SHI524368 SRE524368 TBA524368 TKW524368 TUS524368 UEO524368 UOK524368 UYG524368 VIC524368 VRY524368 WBU524368 WLQ524368 WVM524368 G589904 JA589904 SW589904 ACS589904 AMO589904 AWK589904 BGG589904 BQC589904 BZY589904 CJU589904 CTQ589904 DDM589904 DNI589904 DXE589904 EHA589904 EQW589904 FAS589904 FKO589904 FUK589904 GEG589904 GOC589904 GXY589904 HHU589904 HRQ589904 IBM589904 ILI589904 IVE589904 JFA589904 JOW589904 JYS589904 KIO589904 KSK589904 LCG589904 LMC589904 LVY589904 MFU589904 MPQ589904 MZM589904 NJI589904 NTE589904 ODA589904 OMW589904 OWS589904 PGO589904 PQK589904 QAG589904 QKC589904 QTY589904 RDU589904 RNQ589904 RXM589904 SHI589904 SRE589904 TBA589904 TKW589904 TUS589904 UEO589904 UOK589904 UYG589904 VIC589904 VRY589904 WBU589904 WLQ589904 WVM589904 G655440 JA655440 SW655440 ACS655440 AMO655440 AWK655440 BGG655440 BQC655440 BZY655440 CJU655440 CTQ655440 DDM655440 DNI655440 DXE655440 EHA655440 EQW655440 FAS655440 FKO655440 FUK655440 GEG655440 GOC655440 GXY655440 HHU655440 HRQ655440 IBM655440 ILI655440 IVE655440 JFA655440 JOW655440 JYS655440 KIO655440 KSK655440 LCG655440 LMC655440 LVY655440 MFU655440 MPQ655440 MZM655440 NJI655440 NTE655440 ODA655440 OMW655440 OWS655440 PGO655440 PQK655440 QAG655440 QKC655440 QTY655440 RDU655440 RNQ655440 RXM655440 SHI655440 SRE655440 TBA655440 TKW655440 TUS655440 UEO655440 UOK655440 UYG655440 VIC655440 VRY655440 WBU655440 WLQ655440 WVM655440 G720976 JA720976 SW720976 ACS720976 AMO720976 AWK720976 BGG720976 BQC720976 BZY720976 CJU720976 CTQ720976 DDM720976 DNI720976 DXE720976 EHA720976 EQW720976 FAS720976 FKO720976 FUK720976 GEG720976 GOC720976 GXY720976 HHU720976 HRQ720976 IBM720976 ILI720976 IVE720976 JFA720976 JOW720976 JYS720976 KIO720976 KSK720976 LCG720976 LMC720976 LVY720976 MFU720976 MPQ720976 MZM720976 NJI720976 NTE720976 ODA720976 OMW720976 OWS720976 PGO720976 PQK720976 QAG720976 QKC720976 QTY720976 RDU720976 RNQ720976 RXM720976 SHI720976 SRE720976 TBA720976 TKW720976 TUS720976 UEO720976 UOK720976 UYG720976 VIC720976 VRY720976 WBU720976 WLQ720976 WVM720976 G786512 JA786512 SW786512 ACS786512 AMO786512 AWK786512 BGG786512 BQC786512 BZY786512 CJU786512 CTQ786512 DDM786512 DNI786512 DXE786512 EHA786512 EQW786512 FAS786512 FKO786512 FUK786512 GEG786512 GOC786512 GXY786512 HHU786512 HRQ786512 IBM786512 ILI786512 IVE786512 JFA786512 JOW786512 JYS786512 KIO786512 KSK786512 LCG786512 LMC786512 LVY786512 MFU786512 MPQ786512 MZM786512 NJI786512 NTE786512 ODA786512 OMW786512 OWS786512 PGO786512 PQK786512 QAG786512 QKC786512 QTY786512 RDU786512 RNQ786512 RXM786512 SHI786512 SRE786512 TBA786512 TKW786512 TUS786512 UEO786512 UOK786512 UYG786512 VIC786512 VRY786512 WBU786512 WLQ786512 WVM786512 G852048 JA852048 SW852048 ACS852048 AMO852048 AWK852048 BGG852048 BQC852048 BZY852048 CJU852048 CTQ852048 DDM852048 DNI852048 DXE852048 EHA852048 EQW852048 FAS852048 FKO852048 FUK852048 GEG852048 GOC852048 GXY852048 HHU852048 HRQ852048 IBM852048 ILI852048 IVE852048 JFA852048 JOW852048 JYS852048 KIO852048 KSK852048 LCG852048 LMC852048 LVY852048 MFU852048 MPQ852048 MZM852048 NJI852048 NTE852048 ODA852048 OMW852048 OWS852048 PGO852048 PQK852048 QAG852048 QKC852048 QTY852048 RDU852048 RNQ852048 RXM852048 SHI852048 SRE852048 TBA852048 TKW852048 TUS852048 UEO852048 UOK852048 UYG852048 VIC852048 VRY852048 WBU852048 WLQ852048 WVM852048 G917584 JA917584 SW917584 ACS917584 AMO917584 AWK917584 BGG917584 BQC917584 BZY917584 CJU917584 CTQ917584 DDM917584 DNI917584 DXE917584 EHA917584 EQW917584 FAS917584 FKO917584 FUK917584 GEG917584 GOC917584 GXY917584 HHU917584 HRQ917584 IBM917584 ILI917584 IVE917584 JFA917584 JOW917584 JYS917584 KIO917584 KSK917584 LCG917584 LMC917584 LVY917584 MFU917584 MPQ917584 MZM917584 NJI917584 NTE917584 ODA917584 OMW917584 OWS917584 PGO917584 PQK917584 QAG917584 QKC917584 QTY917584 RDU917584 RNQ917584 RXM917584 SHI917584 SRE917584 TBA917584 TKW917584 TUS917584 UEO917584 UOK917584 UYG917584 VIC917584 VRY917584 WBU917584 WLQ917584 WVM917584 G983120 JA983120 SW983120 ACS983120 AMO983120 AWK983120 BGG983120 BQC983120 BZY983120 CJU983120 CTQ983120 DDM983120 DNI983120 DXE983120 EHA983120 EQW983120 FAS983120 FKO983120 FUK983120 GEG983120 GOC983120 GXY983120 HHU983120 HRQ983120 IBM983120 ILI983120 IVE983120 JFA983120 JOW983120 JYS983120 KIO983120 KSK983120 LCG983120 LMC983120 LVY983120 MFU983120 MPQ983120 MZM983120 NJI983120 NTE983120 ODA983120 OMW983120 OWS983120 PGO983120 PQK983120 QAG983120 QKC983120 QTY983120 RDU983120 RNQ983120 RXM983120 SHI983120 SRE983120 TBA983120 TKW983120 TUS983120 UEO983120 UOK983120 UYG983120 VIC983120 VRY983120 WBU983120 WLQ983120 WVM983120 Q917584 L65616 L131152 L196688 L262224 L327760 L393296 L458832 L524368 L589904 L655440 L720976 L786512 L852048 L917584 L983120 Q852048 Q65616 Q131152 Q196688 Q262224 Q327760 Q393296 Q458832 Q524368 Q589904 Q655440 Q720976 Q786512">
      <formula1>900</formula1>
    </dataValidation>
  </dataValidations>
  <hyperlinks>
    <hyperlink ref="G80" r:id="rId1"/>
    <hyperlink ref="L80" r:id="rId2"/>
    <hyperlink ref="Q80" r:id="rId3"/>
  </hyperlinks>
  <pageMargins left="0.78740157480314965" right="0.39370078740157483" top="0.59055118110236227" bottom="0.78740157480314965" header="0.31496062992125984" footer="0.31496062992125984"/>
  <pageSetup scale="77" fitToHeight="100" orientation="portrait" blackAndWhite="1" r:id="rId4"/>
  <ignoredErrors>
    <ignoredError sqref="G34 G37 L34:L35 L37 Q34:Q35 Q37" unlockedFormula="1"/>
    <ignoredError sqref="G42" formulaRange="1"/>
  </ignoredErrors>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G97:G98 JA97:JA98 SW97:SW98 ACS97:ACS98 AMO97:AMO98 AWK97:AWK98 BGG97:BGG98 BQC97:BQC98 BZY97:BZY98 CJU97:CJU98 CTQ97:CTQ98 DDM97:DDM98 DNI97:DNI98 DXE97:DXE98 EHA97:EHA98 EQW97:EQW98 FAS97:FAS98 FKO97:FKO98 FUK97:FUK98 GEG97:GEG98 GOC97:GOC98 GXY97:GXY98 HHU97:HHU98 HRQ97:HRQ98 IBM97:IBM98 ILI97:ILI98 IVE97:IVE98 JFA97:JFA98 JOW97:JOW98 JYS97:JYS98 KIO97:KIO98 KSK97:KSK98 LCG97:LCG98 LMC97:LMC98 LVY97:LVY98 MFU97:MFU98 MPQ97:MPQ98 MZM97:MZM98 NJI97:NJI98 NTE97:NTE98 ODA97:ODA98 OMW97:OMW98 OWS97:OWS98 PGO97:PGO98 PQK97:PQK98 QAG97:QAG98 QKC97:QKC98 QTY97:QTY98 RDU97:RDU98 RNQ97:RNQ98 RXM97:RXM98 SHI97:SHI98 SRE97:SRE98 TBA97:TBA98 TKW97:TKW98 TUS97:TUS98 UEO97:UEO98 UOK97:UOK98 UYG97:UYG98 VIC97:VIC98 VRY97:VRY98 WBU97:WBU98 WLQ97:WLQ98 WVM97:WVM98 G65633:G65634 JA65633:JA65634 SW65633:SW65634 ACS65633:ACS65634 AMO65633:AMO65634 AWK65633:AWK65634 BGG65633:BGG65634 BQC65633:BQC65634 BZY65633:BZY65634 CJU65633:CJU65634 CTQ65633:CTQ65634 DDM65633:DDM65634 DNI65633:DNI65634 DXE65633:DXE65634 EHA65633:EHA65634 EQW65633:EQW65634 FAS65633:FAS65634 FKO65633:FKO65634 FUK65633:FUK65634 GEG65633:GEG65634 GOC65633:GOC65634 GXY65633:GXY65634 HHU65633:HHU65634 HRQ65633:HRQ65634 IBM65633:IBM65634 ILI65633:ILI65634 IVE65633:IVE65634 JFA65633:JFA65634 JOW65633:JOW65634 JYS65633:JYS65634 KIO65633:KIO65634 KSK65633:KSK65634 LCG65633:LCG65634 LMC65633:LMC65634 LVY65633:LVY65634 MFU65633:MFU65634 MPQ65633:MPQ65634 MZM65633:MZM65634 NJI65633:NJI65634 NTE65633:NTE65634 ODA65633:ODA65634 OMW65633:OMW65634 OWS65633:OWS65634 PGO65633:PGO65634 PQK65633:PQK65634 QAG65633:QAG65634 QKC65633:QKC65634 QTY65633:QTY65634 RDU65633:RDU65634 RNQ65633:RNQ65634 RXM65633:RXM65634 SHI65633:SHI65634 SRE65633:SRE65634 TBA65633:TBA65634 TKW65633:TKW65634 TUS65633:TUS65634 UEO65633:UEO65634 UOK65633:UOK65634 UYG65633:UYG65634 VIC65633:VIC65634 VRY65633:VRY65634 WBU65633:WBU65634 WLQ65633:WLQ65634 WVM65633:WVM65634 G131169:G131170 JA131169:JA131170 SW131169:SW131170 ACS131169:ACS131170 AMO131169:AMO131170 AWK131169:AWK131170 BGG131169:BGG131170 BQC131169:BQC131170 BZY131169:BZY131170 CJU131169:CJU131170 CTQ131169:CTQ131170 DDM131169:DDM131170 DNI131169:DNI131170 DXE131169:DXE131170 EHA131169:EHA131170 EQW131169:EQW131170 FAS131169:FAS131170 FKO131169:FKO131170 FUK131169:FUK131170 GEG131169:GEG131170 GOC131169:GOC131170 GXY131169:GXY131170 HHU131169:HHU131170 HRQ131169:HRQ131170 IBM131169:IBM131170 ILI131169:ILI131170 IVE131169:IVE131170 JFA131169:JFA131170 JOW131169:JOW131170 JYS131169:JYS131170 KIO131169:KIO131170 KSK131169:KSK131170 LCG131169:LCG131170 LMC131169:LMC131170 LVY131169:LVY131170 MFU131169:MFU131170 MPQ131169:MPQ131170 MZM131169:MZM131170 NJI131169:NJI131170 NTE131169:NTE131170 ODA131169:ODA131170 OMW131169:OMW131170 OWS131169:OWS131170 PGO131169:PGO131170 PQK131169:PQK131170 QAG131169:QAG131170 QKC131169:QKC131170 QTY131169:QTY131170 RDU131169:RDU131170 RNQ131169:RNQ131170 RXM131169:RXM131170 SHI131169:SHI131170 SRE131169:SRE131170 TBA131169:TBA131170 TKW131169:TKW131170 TUS131169:TUS131170 UEO131169:UEO131170 UOK131169:UOK131170 UYG131169:UYG131170 VIC131169:VIC131170 VRY131169:VRY131170 WBU131169:WBU131170 WLQ131169:WLQ131170 WVM131169:WVM131170 G196705:G196706 JA196705:JA196706 SW196705:SW196706 ACS196705:ACS196706 AMO196705:AMO196706 AWK196705:AWK196706 BGG196705:BGG196706 BQC196705:BQC196706 BZY196705:BZY196706 CJU196705:CJU196706 CTQ196705:CTQ196706 DDM196705:DDM196706 DNI196705:DNI196706 DXE196705:DXE196706 EHA196705:EHA196706 EQW196705:EQW196706 FAS196705:FAS196706 FKO196705:FKO196706 FUK196705:FUK196706 GEG196705:GEG196706 GOC196705:GOC196706 GXY196705:GXY196706 HHU196705:HHU196706 HRQ196705:HRQ196706 IBM196705:IBM196706 ILI196705:ILI196706 IVE196705:IVE196706 JFA196705:JFA196706 JOW196705:JOW196706 JYS196705:JYS196706 KIO196705:KIO196706 KSK196705:KSK196706 LCG196705:LCG196706 LMC196705:LMC196706 LVY196705:LVY196706 MFU196705:MFU196706 MPQ196705:MPQ196706 MZM196705:MZM196706 NJI196705:NJI196706 NTE196705:NTE196706 ODA196705:ODA196706 OMW196705:OMW196706 OWS196705:OWS196706 PGO196705:PGO196706 PQK196705:PQK196706 QAG196705:QAG196706 QKC196705:QKC196706 QTY196705:QTY196706 RDU196705:RDU196706 RNQ196705:RNQ196706 RXM196705:RXM196706 SHI196705:SHI196706 SRE196705:SRE196706 TBA196705:TBA196706 TKW196705:TKW196706 TUS196705:TUS196706 UEO196705:UEO196706 UOK196705:UOK196706 UYG196705:UYG196706 VIC196705:VIC196706 VRY196705:VRY196706 WBU196705:WBU196706 WLQ196705:WLQ196706 WVM196705:WVM196706 G262241:G262242 JA262241:JA262242 SW262241:SW262242 ACS262241:ACS262242 AMO262241:AMO262242 AWK262241:AWK262242 BGG262241:BGG262242 BQC262241:BQC262242 BZY262241:BZY262242 CJU262241:CJU262242 CTQ262241:CTQ262242 DDM262241:DDM262242 DNI262241:DNI262242 DXE262241:DXE262242 EHA262241:EHA262242 EQW262241:EQW262242 FAS262241:FAS262242 FKO262241:FKO262242 FUK262241:FUK262242 GEG262241:GEG262242 GOC262241:GOC262242 GXY262241:GXY262242 HHU262241:HHU262242 HRQ262241:HRQ262242 IBM262241:IBM262242 ILI262241:ILI262242 IVE262241:IVE262242 JFA262241:JFA262242 JOW262241:JOW262242 JYS262241:JYS262242 KIO262241:KIO262242 KSK262241:KSK262242 LCG262241:LCG262242 LMC262241:LMC262242 LVY262241:LVY262242 MFU262241:MFU262242 MPQ262241:MPQ262242 MZM262241:MZM262242 NJI262241:NJI262242 NTE262241:NTE262242 ODA262241:ODA262242 OMW262241:OMW262242 OWS262241:OWS262242 PGO262241:PGO262242 PQK262241:PQK262242 QAG262241:QAG262242 QKC262241:QKC262242 QTY262241:QTY262242 RDU262241:RDU262242 RNQ262241:RNQ262242 RXM262241:RXM262242 SHI262241:SHI262242 SRE262241:SRE262242 TBA262241:TBA262242 TKW262241:TKW262242 TUS262241:TUS262242 UEO262241:UEO262242 UOK262241:UOK262242 UYG262241:UYG262242 VIC262241:VIC262242 VRY262241:VRY262242 WBU262241:WBU262242 WLQ262241:WLQ262242 WVM262241:WVM262242 G327777:G327778 JA327777:JA327778 SW327777:SW327778 ACS327777:ACS327778 AMO327777:AMO327778 AWK327777:AWK327778 BGG327777:BGG327778 BQC327777:BQC327778 BZY327777:BZY327778 CJU327777:CJU327778 CTQ327777:CTQ327778 DDM327777:DDM327778 DNI327777:DNI327778 DXE327777:DXE327778 EHA327777:EHA327778 EQW327777:EQW327778 FAS327777:FAS327778 FKO327777:FKO327778 FUK327777:FUK327778 GEG327777:GEG327778 GOC327777:GOC327778 GXY327777:GXY327778 HHU327777:HHU327778 HRQ327777:HRQ327778 IBM327777:IBM327778 ILI327777:ILI327778 IVE327777:IVE327778 JFA327777:JFA327778 JOW327777:JOW327778 JYS327777:JYS327778 KIO327777:KIO327778 KSK327777:KSK327778 LCG327777:LCG327778 LMC327777:LMC327778 LVY327777:LVY327778 MFU327777:MFU327778 MPQ327777:MPQ327778 MZM327777:MZM327778 NJI327777:NJI327778 NTE327777:NTE327778 ODA327777:ODA327778 OMW327777:OMW327778 OWS327777:OWS327778 PGO327777:PGO327778 PQK327777:PQK327778 QAG327777:QAG327778 QKC327777:QKC327778 QTY327777:QTY327778 RDU327777:RDU327778 RNQ327777:RNQ327778 RXM327777:RXM327778 SHI327777:SHI327778 SRE327777:SRE327778 TBA327777:TBA327778 TKW327777:TKW327778 TUS327777:TUS327778 UEO327777:UEO327778 UOK327777:UOK327778 UYG327777:UYG327778 VIC327777:VIC327778 VRY327777:VRY327778 WBU327777:WBU327778 WLQ327777:WLQ327778 WVM327777:WVM327778 G393313:G393314 JA393313:JA393314 SW393313:SW393314 ACS393313:ACS393314 AMO393313:AMO393314 AWK393313:AWK393314 BGG393313:BGG393314 BQC393313:BQC393314 BZY393313:BZY393314 CJU393313:CJU393314 CTQ393313:CTQ393314 DDM393313:DDM393314 DNI393313:DNI393314 DXE393313:DXE393314 EHA393313:EHA393314 EQW393313:EQW393314 FAS393313:FAS393314 FKO393313:FKO393314 FUK393313:FUK393314 GEG393313:GEG393314 GOC393313:GOC393314 GXY393313:GXY393314 HHU393313:HHU393314 HRQ393313:HRQ393314 IBM393313:IBM393314 ILI393313:ILI393314 IVE393313:IVE393314 JFA393313:JFA393314 JOW393313:JOW393314 JYS393313:JYS393314 KIO393313:KIO393314 KSK393313:KSK393314 LCG393313:LCG393314 LMC393313:LMC393314 LVY393313:LVY393314 MFU393313:MFU393314 MPQ393313:MPQ393314 MZM393313:MZM393314 NJI393313:NJI393314 NTE393313:NTE393314 ODA393313:ODA393314 OMW393313:OMW393314 OWS393313:OWS393314 PGO393313:PGO393314 PQK393313:PQK393314 QAG393313:QAG393314 QKC393313:QKC393314 QTY393313:QTY393314 RDU393313:RDU393314 RNQ393313:RNQ393314 RXM393313:RXM393314 SHI393313:SHI393314 SRE393313:SRE393314 TBA393313:TBA393314 TKW393313:TKW393314 TUS393313:TUS393314 UEO393313:UEO393314 UOK393313:UOK393314 UYG393313:UYG393314 VIC393313:VIC393314 VRY393313:VRY393314 WBU393313:WBU393314 WLQ393313:WLQ393314 WVM393313:WVM393314 G458849:G458850 JA458849:JA458850 SW458849:SW458850 ACS458849:ACS458850 AMO458849:AMO458850 AWK458849:AWK458850 BGG458849:BGG458850 BQC458849:BQC458850 BZY458849:BZY458850 CJU458849:CJU458850 CTQ458849:CTQ458850 DDM458849:DDM458850 DNI458849:DNI458850 DXE458849:DXE458850 EHA458849:EHA458850 EQW458849:EQW458850 FAS458849:FAS458850 FKO458849:FKO458850 FUK458849:FUK458850 GEG458849:GEG458850 GOC458849:GOC458850 GXY458849:GXY458850 HHU458849:HHU458850 HRQ458849:HRQ458850 IBM458849:IBM458850 ILI458849:ILI458850 IVE458849:IVE458850 JFA458849:JFA458850 JOW458849:JOW458850 JYS458849:JYS458850 KIO458849:KIO458850 KSK458849:KSK458850 LCG458849:LCG458850 LMC458849:LMC458850 LVY458849:LVY458850 MFU458849:MFU458850 MPQ458849:MPQ458850 MZM458849:MZM458850 NJI458849:NJI458850 NTE458849:NTE458850 ODA458849:ODA458850 OMW458849:OMW458850 OWS458849:OWS458850 PGO458849:PGO458850 PQK458849:PQK458850 QAG458849:QAG458850 QKC458849:QKC458850 QTY458849:QTY458850 RDU458849:RDU458850 RNQ458849:RNQ458850 RXM458849:RXM458850 SHI458849:SHI458850 SRE458849:SRE458850 TBA458849:TBA458850 TKW458849:TKW458850 TUS458849:TUS458850 UEO458849:UEO458850 UOK458849:UOK458850 UYG458849:UYG458850 VIC458849:VIC458850 VRY458849:VRY458850 WBU458849:WBU458850 WLQ458849:WLQ458850 WVM458849:WVM458850 G524385:G524386 JA524385:JA524386 SW524385:SW524386 ACS524385:ACS524386 AMO524385:AMO524386 AWK524385:AWK524386 BGG524385:BGG524386 BQC524385:BQC524386 BZY524385:BZY524386 CJU524385:CJU524386 CTQ524385:CTQ524386 DDM524385:DDM524386 DNI524385:DNI524386 DXE524385:DXE524386 EHA524385:EHA524386 EQW524385:EQW524386 FAS524385:FAS524386 FKO524385:FKO524386 FUK524385:FUK524386 GEG524385:GEG524386 GOC524385:GOC524386 GXY524385:GXY524386 HHU524385:HHU524386 HRQ524385:HRQ524386 IBM524385:IBM524386 ILI524385:ILI524386 IVE524385:IVE524386 JFA524385:JFA524386 JOW524385:JOW524386 JYS524385:JYS524386 KIO524385:KIO524386 KSK524385:KSK524386 LCG524385:LCG524386 LMC524385:LMC524386 LVY524385:LVY524386 MFU524385:MFU524386 MPQ524385:MPQ524386 MZM524385:MZM524386 NJI524385:NJI524386 NTE524385:NTE524386 ODA524385:ODA524386 OMW524385:OMW524386 OWS524385:OWS524386 PGO524385:PGO524386 PQK524385:PQK524386 QAG524385:QAG524386 QKC524385:QKC524386 QTY524385:QTY524386 RDU524385:RDU524386 RNQ524385:RNQ524386 RXM524385:RXM524386 SHI524385:SHI524386 SRE524385:SRE524386 TBA524385:TBA524386 TKW524385:TKW524386 TUS524385:TUS524386 UEO524385:UEO524386 UOK524385:UOK524386 UYG524385:UYG524386 VIC524385:VIC524386 VRY524385:VRY524386 WBU524385:WBU524386 WLQ524385:WLQ524386 WVM524385:WVM524386 G589921:G589922 JA589921:JA589922 SW589921:SW589922 ACS589921:ACS589922 AMO589921:AMO589922 AWK589921:AWK589922 BGG589921:BGG589922 BQC589921:BQC589922 BZY589921:BZY589922 CJU589921:CJU589922 CTQ589921:CTQ589922 DDM589921:DDM589922 DNI589921:DNI589922 DXE589921:DXE589922 EHA589921:EHA589922 EQW589921:EQW589922 FAS589921:FAS589922 FKO589921:FKO589922 FUK589921:FUK589922 GEG589921:GEG589922 GOC589921:GOC589922 GXY589921:GXY589922 HHU589921:HHU589922 HRQ589921:HRQ589922 IBM589921:IBM589922 ILI589921:ILI589922 IVE589921:IVE589922 JFA589921:JFA589922 JOW589921:JOW589922 JYS589921:JYS589922 KIO589921:KIO589922 KSK589921:KSK589922 LCG589921:LCG589922 LMC589921:LMC589922 LVY589921:LVY589922 MFU589921:MFU589922 MPQ589921:MPQ589922 MZM589921:MZM589922 NJI589921:NJI589922 NTE589921:NTE589922 ODA589921:ODA589922 OMW589921:OMW589922 OWS589921:OWS589922 PGO589921:PGO589922 PQK589921:PQK589922 QAG589921:QAG589922 QKC589921:QKC589922 QTY589921:QTY589922 RDU589921:RDU589922 RNQ589921:RNQ589922 RXM589921:RXM589922 SHI589921:SHI589922 SRE589921:SRE589922 TBA589921:TBA589922 TKW589921:TKW589922 TUS589921:TUS589922 UEO589921:UEO589922 UOK589921:UOK589922 UYG589921:UYG589922 VIC589921:VIC589922 VRY589921:VRY589922 WBU589921:WBU589922 WLQ589921:WLQ589922 WVM589921:WVM589922 G655457:G655458 JA655457:JA655458 SW655457:SW655458 ACS655457:ACS655458 AMO655457:AMO655458 AWK655457:AWK655458 BGG655457:BGG655458 BQC655457:BQC655458 BZY655457:BZY655458 CJU655457:CJU655458 CTQ655457:CTQ655458 DDM655457:DDM655458 DNI655457:DNI655458 DXE655457:DXE655458 EHA655457:EHA655458 EQW655457:EQW655458 FAS655457:FAS655458 FKO655457:FKO655458 FUK655457:FUK655458 GEG655457:GEG655458 GOC655457:GOC655458 GXY655457:GXY655458 HHU655457:HHU655458 HRQ655457:HRQ655458 IBM655457:IBM655458 ILI655457:ILI655458 IVE655457:IVE655458 JFA655457:JFA655458 JOW655457:JOW655458 JYS655457:JYS655458 KIO655457:KIO655458 KSK655457:KSK655458 LCG655457:LCG655458 LMC655457:LMC655458 LVY655457:LVY655458 MFU655457:MFU655458 MPQ655457:MPQ655458 MZM655457:MZM655458 NJI655457:NJI655458 NTE655457:NTE655458 ODA655457:ODA655458 OMW655457:OMW655458 OWS655457:OWS655458 PGO655457:PGO655458 PQK655457:PQK655458 QAG655457:QAG655458 QKC655457:QKC655458 QTY655457:QTY655458 RDU655457:RDU655458 RNQ655457:RNQ655458 RXM655457:RXM655458 SHI655457:SHI655458 SRE655457:SRE655458 TBA655457:TBA655458 TKW655457:TKW655458 TUS655457:TUS655458 UEO655457:UEO655458 UOK655457:UOK655458 UYG655457:UYG655458 VIC655457:VIC655458 VRY655457:VRY655458 WBU655457:WBU655458 WLQ655457:WLQ655458 WVM655457:WVM655458 G720993:G720994 JA720993:JA720994 SW720993:SW720994 ACS720993:ACS720994 AMO720993:AMO720994 AWK720993:AWK720994 BGG720993:BGG720994 BQC720993:BQC720994 BZY720993:BZY720994 CJU720993:CJU720994 CTQ720993:CTQ720994 DDM720993:DDM720994 DNI720993:DNI720994 DXE720993:DXE720994 EHA720993:EHA720994 EQW720993:EQW720994 FAS720993:FAS720994 FKO720993:FKO720994 FUK720993:FUK720994 GEG720993:GEG720994 GOC720993:GOC720994 GXY720993:GXY720994 HHU720993:HHU720994 HRQ720993:HRQ720994 IBM720993:IBM720994 ILI720993:ILI720994 IVE720993:IVE720994 JFA720993:JFA720994 JOW720993:JOW720994 JYS720993:JYS720994 KIO720993:KIO720994 KSK720993:KSK720994 LCG720993:LCG720994 LMC720993:LMC720994 LVY720993:LVY720994 MFU720993:MFU720994 MPQ720993:MPQ720994 MZM720993:MZM720994 NJI720993:NJI720994 NTE720993:NTE720994 ODA720993:ODA720994 OMW720993:OMW720994 OWS720993:OWS720994 PGO720993:PGO720994 PQK720993:PQK720994 QAG720993:QAG720994 QKC720993:QKC720994 QTY720993:QTY720994 RDU720993:RDU720994 RNQ720993:RNQ720994 RXM720993:RXM720994 SHI720993:SHI720994 SRE720993:SRE720994 TBA720993:TBA720994 TKW720993:TKW720994 TUS720993:TUS720994 UEO720993:UEO720994 UOK720993:UOK720994 UYG720993:UYG720994 VIC720993:VIC720994 VRY720993:VRY720994 WBU720993:WBU720994 WLQ720993:WLQ720994 WVM720993:WVM720994 G786529:G786530 JA786529:JA786530 SW786529:SW786530 ACS786529:ACS786530 AMO786529:AMO786530 AWK786529:AWK786530 BGG786529:BGG786530 BQC786529:BQC786530 BZY786529:BZY786530 CJU786529:CJU786530 CTQ786529:CTQ786530 DDM786529:DDM786530 DNI786529:DNI786530 DXE786529:DXE786530 EHA786529:EHA786530 EQW786529:EQW786530 FAS786529:FAS786530 FKO786529:FKO786530 FUK786529:FUK786530 GEG786529:GEG786530 GOC786529:GOC786530 GXY786529:GXY786530 HHU786529:HHU786530 HRQ786529:HRQ786530 IBM786529:IBM786530 ILI786529:ILI786530 IVE786529:IVE786530 JFA786529:JFA786530 JOW786529:JOW786530 JYS786529:JYS786530 KIO786529:KIO786530 KSK786529:KSK786530 LCG786529:LCG786530 LMC786529:LMC786530 LVY786529:LVY786530 MFU786529:MFU786530 MPQ786529:MPQ786530 MZM786529:MZM786530 NJI786529:NJI786530 NTE786529:NTE786530 ODA786529:ODA786530 OMW786529:OMW786530 OWS786529:OWS786530 PGO786529:PGO786530 PQK786529:PQK786530 QAG786529:QAG786530 QKC786529:QKC786530 QTY786529:QTY786530 RDU786529:RDU786530 RNQ786529:RNQ786530 RXM786529:RXM786530 SHI786529:SHI786530 SRE786529:SRE786530 TBA786529:TBA786530 TKW786529:TKW786530 TUS786529:TUS786530 UEO786529:UEO786530 UOK786529:UOK786530 UYG786529:UYG786530 VIC786529:VIC786530 VRY786529:VRY786530 WBU786529:WBU786530 WLQ786529:WLQ786530 WVM786529:WVM786530 G852065:G852066 JA852065:JA852066 SW852065:SW852066 ACS852065:ACS852066 AMO852065:AMO852066 AWK852065:AWK852066 BGG852065:BGG852066 BQC852065:BQC852066 BZY852065:BZY852066 CJU852065:CJU852066 CTQ852065:CTQ852066 DDM852065:DDM852066 DNI852065:DNI852066 DXE852065:DXE852066 EHA852065:EHA852066 EQW852065:EQW852066 FAS852065:FAS852066 FKO852065:FKO852066 FUK852065:FUK852066 GEG852065:GEG852066 GOC852065:GOC852066 GXY852065:GXY852066 HHU852065:HHU852066 HRQ852065:HRQ852066 IBM852065:IBM852066 ILI852065:ILI852066 IVE852065:IVE852066 JFA852065:JFA852066 JOW852065:JOW852066 JYS852065:JYS852066 KIO852065:KIO852066 KSK852065:KSK852066 LCG852065:LCG852066 LMC852065:LMC852066 LVY852065:LVY852066 MFU852065:MFU852066 MPQ852065:MPQ852066 MZM852065:MZM852066 NJI852065:NJI852066 NTE852065:NTE852066 ODA852065:ODA852066 OMW852065:OMW852066 OWS852065:OWS852066 PGO852065:PGO852066 PQK852065:PQK852066 QAG852065:QAG852066 QKC852065:QKC852066 QTY852065:QTY852066 RDU852065:RDU852066 RNQ852065:RNQ852066 RXM852065:RXM852066 SHI852065:SHI852066 SRE852065:SRE852066 TBA852065:TBA852066 TKW852065:TKW852066 TUS852065:TUS852066 UEO852065:UEO852066 UOK852065:UOK852066 UYG852065:UYG852066 VIC852065:VIC852066 VRY852065:VRY852066 WBU852065:WBU852066 WLQ852065:WLQ852066 WVM852065:WVM852066 G917601:G917602 JA917601:JA917602 SW917601:SW917602 ACS917601:ACS917602 AMO917601:AMO917602 AWK917601:AWK917602 BGG917601:BGG917602 BQC917601:BQC917602 BZY917601:BZY917602 CJU917601:CJU917602 CTQ917601:CTQ917602 DDM917601:DDM917602 DNI917601:DNI917602 DXE917601:DXE917602 EHA917601:EHA917602 EQW917601:EQW917602 FAS917601:FAS917602 FKO917601:FKO917602 FUK917601:FUK917602 GEG917601:GEG917602 GOC917601:GOC917602 GXY917601:GXY917602 HHU917601:HHU917602 HRQ917601:HRQ917602 IBM917601:IBM917602 ILI917601:ILI917602 IVE917601:IVE917602 JFA917601:JFA917602 JOW917601:JOW917602 JYS917601:JYS917602 KIO917601:KIO917602 KSK917601:KSK917602 LCG917601:LCG917602 LMC917601:LMC917602 LVY917601:LVY917602 MFU917601:MFU917602 MPQ917601:MPQ917602 MZM917601:MZM917602 NJI917601:NJI917602 NTE917601:NTE917602 ODA917601:ODA917602 OMW917601:OMW917602 OWS917601:OWS917602 PGO917601:PGO917602 PQK917601:PQK917602 QAG917601:QAG917602 QKC917601:QKC917602 QTY917601:QTY917602 RDU917601:RDU917602 RNQ917601:RNQ917602 RXM917601:RXM917602 SHI917601:SHI917602 SRE917601:SRE917602 TBA917601:TBA917602 TKW917601:TKW917602 TUS917601:TUS917602 UEO917601:UEO917602 UOK917601:UOK917602 UYG917601:UYG917602 VIC917601:VIC917602 VRY917601:VRY917602 WBU917601:WBU917602 WLQ917601:WLQ917602 WVM917601:WVM917602 G983137:G983138 JA983137:JA983138 SW983137:SW983138 ACS983137:ACS983138 AMO983137:AMO983138 AWK983137:AWK983138 BGG983137:BGG983138 BQC983137:BQC983138 BZY983137:BZY983138 CJU983137:CJU983138 CTQ983137:CTQ983138 DDM983137:DDM983138 DNI983137:DNI983138 DXE983137:DXE983138 EHA983137:EHA983138 EQW983137:EQW983138 FAS983137:FAS983138 FKO983137:FKO983138 FUK983137:FUK983138 GEG983137:GEG983138 GOC983137:GOC983138 GXY983137:GXY983138 HHU983137:HHU983138 HRQ983137:HRQ983138 IBM983137:IBM983138 ILI983137:ILI983138 IVE983137:IVE983138 JFA983137:JFA983138 JOW983137:JOW983138 JYS983137:JYS983138 KIO983137:KIO983138 KSK983137:KSK983138 LCG983137:LCG983138 LMC983137:LMC983138 LVY983137:LVY983138 MFU983137:MFU983138 MPQ983137:MPQ983138 MZM983137:MZM983138 NJI983137:NJI983138 NTE983137:NTE983138 ODA983137:ODA983138 OMW983137:OMW983138 OWS983137:OWS983138 PGO983137:PGO983138 PQK983137:PQK983138 QAG983137:QAG983138 QKC983137:QKC983138 QTY983137:QTY983138 RDU983137:RDU983138 RNQ983137:RNQ983138 RXM983137:RXM983138 SHI983137:SHI983138 SRE983137:SRE983138 TBA983137:TBA983138 TKW983137:TKW983138 TUS983137:TUS983138 UEO983137:UEO983138 UOK983137:UOK983138 UYG983137:UYG983138 VIC983137:VIC983138 VRY983137:VRY983138 WBU983137:WBU983138 WLQ983137:WLQ983138 WVM983137:WVM983138 G84:G86 JA84:JA86 SW84:SW86 ACS84:ACS86 AMO84:AMO86 AWK84:AWK86 BGG84:BGG86 BQC84:BQC86 BZY84:BZY86 CJU84:CJU86 CTQ84:CTQ86 DDM84:DDM86 DNI84:DNI86 DXE84:DXE86 EHA84:EHA86 EQW84:EQW86 FAS84:FAS86 FKO84:FKO86 FUK84:FUK86 GEG84:GEG86 GOC84:GOC86 GXY84:GXY86 HHU84:HHU86 HRQ84:HRQ86 IBM84:IBM86 ILI84:ILI86 IVE84:IVE86 JFA84:JFA86 JOW84:JOW86 JYS84:JYS86 KIO84:KIO86 KSK84:KSK86 LCG84:LCG86 LMC84:LMC86 LVY84:LVY86 MFU84:MFU86 MPQ84:MPQ86 MZM84:MZM86 NJI84:NJI86 NTE84:NTE86 ODA84:ODA86 OMW84:OMW86 OWS84:OWS86 PGO84:PGO86 PQK84:PQK86 QAG84:QAG86 QKC84:QKC86 QTY84:QTY86 RDU84:RDU86 RNQ84:RNQ86 RXM84:RXM86 SHI84:SHI86 SRE84:SRE86 TBA84:TBA86 TKW84:TKW86 TUS84:TUS86 UEO84:UEO86 UOK84:UOK86 UYG84:UYG86 VIC84:VIC86 VRY84:VRY86 WBU84:WBU86 WLQ84:WLQ86 WVM84:WVM86 G65620:G65622 JA65620:JA65622 SW65620:SW65622 ACS65620:ACS65622 AMO65620:AMO65622 AWK65620:AWK65622 BGG65620:BGG65622 BQC65620:BQC65622 BZY65620:BZY65622 CJU65620:CJU65622 CTQ65620:CTQ65622 DDM65620:DDM65622 DNI65620:DNI65622 DXE65620:DXE65622 EHA65620:EHA65622 EQW65620:EQW65622 FAS65620:FAS65622 FKO65620:FKO65622 FUK65620:FUK65622 GEG65620:GEG65622 GOC65620:GOC65622 GXY65620:GXY65622 HHU65620:HHU65622 HRQ65620:HRQ65622 IBM65620:IBM65622 ILI65620:ILI65622 IVE65620:IVE65622 JFA65620:JFA65622 JOW65620:JOW65622 JYS65620:JYS65622 KIO65620:KIO65622 KSK65620:KSK65622 LCG65620:LCG65622 LMC65620:LMC65622 LVY65620:LVY65622 MFU65620:MFU65622 MPQ65620:MPQ65622 MZM65620:MZM65622 NJI65620:NJI65622 NTE65620:NTE65622 ODA65620:ODA65622 OMW65620:OMW65622 OWS65620:OWS65622 PGO65620:PGO65622 PQK65620:PQK65622 QAG65620:QAG65622 QKC65620:QKC65622 QTY65620:QTY65622 RDU65620:RDU65622 RNQ65620:RNQ65622 RXM65620:RXM65622 SHI65620:SHI65622 SRE65620:SRE65622 TBA65620:TBA65622 TKW65620:TKW65622 TUS65620:TUS65622 UEO65620:UEO65622 UOK65620:UOK65622 UYG65620:UYG65622 VIC65620:VIC65622 VRY65620:VRY65622 WBU65620:WBU65622 WLQ65620:WLQ65622 WVM65620:WVM65622 G131156:G131158 JA131156:JA131158 SW131156:SW131158 ACS131156:ACS131158 AMO131156:AMO131158 AWK131156:AWK131158 BGG131156:BGG131158 BQC131156:BQC131158 BZY131156:BZY131158 CJU131156:CJU131158 CTQ131156:CTQ131158 DDM131156:DDM131158 DNI131156:DNI131158 DXE131156:DXE131158 EHA131156:EHA131158 EQW131156:EQW131158 FAS131156:FAS131158 FKO131156:FKO131158 FUK131156:FUK131158 GEG131156:GEG131158 GOC131156:GOC131158 GXY131156:GXY131158 HHU131156:HHU131158 HRQ131156:HRQ131158 IBM131156:IBM131158 ILI131156:ILI131158 IVE131156:IVE131158 JFA131156:JFA131158 JOW131156:JOW131158 JYS131156:JYS131158 KIO131156:KIO131158 KSK131156:KSK131158 LCG131156:LCG131158 LMC131156:LMC131158 LVY131156:LVY131158 MFU131156:MFU131158 MPQ131156:MPQ131158 MZM131156:MZM131158 NJI131156:NJI131158 NTE131156:NTE131158 ODA131156:ODA131158 OMW131156:OMW131158 OWS131156:OWS131158 PGO131156:PGO131158 PQK131156:PQK131158 QAG131156:QAG131158 QKC131156:QKC131158 QTY131156:QTY131158 RDU131156:RDU131158 RNQ131156:RNQ131158 RXM131156:RXM131158 SHI131156:SHI131158 SRE131156:SRE131158 TBA131156:TBA131158 TKW131156:TKW131158 TUS131156:TUS131158 UEO131156:UEO131158 UOK131156:UOK131158 UYG131156:UYG131158 VIC131156:VIC131158 VRY131156:VRY131158 WBU131156:WBU131158 WLQ131156:WLQ131158 WVM131156:WVM131158 G196692:G196694 JA196692:JA196694 SW196692:SW196694 ACS196692:ACS196694 AMO196692:AMO196694 AWK196692:AWK196694 BGG196692:BGG196694 BQC196692:BQC196694 BZY196692:BZY196694 CJU196692:CJU196694 CTQ196692:CTQ196694 DDM196692:DDM196694 DNI196692:DNI196694 DXE196692:DXE196694 EHA196692:EHA196694 EQW196692:EQW196694 FAS196692:FAS196694 FKO196692:FKO196694 FUK196692:FUK196694 GEG196692:GEG196694 GOC196692:GOC196694 GXY196692:GXY196694 HHU196692:HHU196694 HRQ196692:HRQ196694 IBM196692:IBM196694 ILI196692:ILI196694 IVE196692:IVE196694 JFA196692:JFA196694 JOW196692:JOW196694 JYS196692:JYS196694 KIO196692:KIO196694 KSK196692:KSK196694 LCG196692:LCG196694 LMC196692:LMC196694 LVY196692:LVY196694 MFU196692:MFU196694 MPQ196692:MPQ196694 MZM196692:MZM196694 NJI196692:NJI196694 NTE196692:NTE196694 ODA196692:ODA196694 OMW196692:OMW196694 OWS196692:OWS196694 PGO196692:PGO196694 PQK196692:PQK196694 QAG196692:QAG196694 QKC196692:QKC196694 QTY196692:QTY196694 RDU196692:RDU196694 RNQ196692:RNQ196694 RXM196692:RXM196694 SHI196692:SHI196694 SRE196692:SRE196694 TBA196692:TBA196694 TKW196692:TKW196694 TUS196692:TUS196694 UEO196692:UEO196694 UOK196692:UOK196694 UYG196692:UYG196694 VIC196692:VIC196694 VRY196692:VRY196694 WBU196692:WBU196694 WLQ196692:WLQ196694 WVM196692:WVM196694 G262228:G262230 JA262228:JA262230 SW262228:SW262230 ACS262228:ACS262230 AMO262228:AMO262230 AWK262228:AWK262230 BGG262228:BGG262230 BQC262228:BQC262230 BZY262228:BZY262230 CJU262228:CJU262230 CTQ262228:CTQ262230 DDM262228:DDM262230 DNI262228:DNI262230 DXE262228:DXE262230 EHA262228:EHA262230 EQW262228:EQW262230 FAS262228:FAS262230 FKO262228:FKO262230 FUK262228:FUK262230 GEG262228:GEG262230 GOC262228:GOC262230 GXY262228:GXY262230 HHU262228:HHU262230 HRQ262228:HRQ262230 IBM262228:IBM262230 ILI262228:ILI262230 IVE262228:IVE262230 JFA262228:JFA262230 JOW262228:JOW262230 JYS262228:JYS262230 KIO262228:KIO262230 KSK262228:KSK262230 LCG262228:LCG262230 LMC262228:LMC262230 LVY262228:LVY262230 MFU262228:MFU262230 MPQ262228:MPQ262230 MZM262228:MZM262230 NJI262228:NJI262230 NTE262228:NTE262230 ODA262228:ODA262230 OMW262228:OMW262230 OWS262228:OWS262230 PGO262228:PGO262230 PQK262228:PQK262230 QAG262228:QAG262230 QKC262228:QKC262230 QTY262228:QTY262230 RDU262228:RDU262230 RNQ262228:RNQ262230 RXM262228:RXM262230 SHI262228:SHI262230 SRE262228:SRE262230 TBA262228:TBA262230 TKW262228:TKW262230 TUS262228:TUS262230 UEO262228:UEO262230 UOK262228:UOK262230 UYG262228:UYG262230 VIC262228:VIC262230 VRY262228:VRY262230 WBU262228:WBU262230 WLQ262228:WLQ262230 WVM262228:WVM262230 G327764:G327766 JA327764:JA327766 SW327764:SW327766 ACS327764:ACS327766 AMO327764:AMO327766 AWK327764:AWK327766 BGG327764:BGG327766 BQC327764:BQC327766 BZY327764:BZY327766 CJU327764:CJU327766 CTQ327764:CTQ327766 DDM327764:DDM327766 DNI327764:DNI327766 DXE327764:DXE327766 EHA327764:EHA327766 EQW327764:EQW327766 FAS327764:FAS327766 FKO327764:FKO327766 FUK327764:FUK327766 GEG327764:GEG327766 GOC327764:GOC327766 GXY327764:GXY327766 HHU327764:HHU327766 HRQ327764:HRQ327766 IBM327764:IBM327766 ILI327764:ILI327766 IVE327764:IVE327766 JFA327764:JFA327766 JOW327764:JOW327766 JYS327764:JYS327766 KIO327764:KIO327766 KSK327764:KSK327766 LCG327764:LCG327766 LMC327764:LMC327766 LVY327764:LVY327766 MFU327764:MFU327766 MPQ327764:MPQ327766 MZM327764:MZM327766 NJI327764:NJI327766 NTE327764:NTE327766 ODA327764:ODA327766 OMW327764:OMW327766 OWS327764:OWS327766 PGO327764:PGO327766 PQK327764:PQK327766 QAG327764:QAG327766 QKC327764:QKC327766 QTY327764:QTY327766 RDU327764:RDU327766 RNQ327764:RNQ327766 RXM327764:RXM327766 SHI327764:SHI327766 SRE327764:SRE327766 TBA327764:TBA327766 TKW327764:TKW327766 TUS327764:TUS327766 UEO327764:UEO327766 UOK327764:UOK327766 UYG327764:UYG327766 VIC327764:VIC327766 VRY327764:VRY327766 WBU327764:WBU327766 WLQ327764:WLQ327766 WVM327764:WVM327766 G393300:G393302 JA393300:JA393302 SW393300:SW393302 ACS393300:ACS393302 AMO393300:AMO393302 AWK393300:AWK393302 BGG393300:BGG393302 BQC393300:BQC393302 BZY393300:BZY393302 CJU393300:CJU393302 CTQ393300:CTQ393302 DDM393300:DDM393302 DNI393300:DNI393302 DXE393300:DXE393302 EHA393300:EHA393302 EQW393300:EQW393302 FAS393300:FAS393302 FKO393300:FKO393302 FUK393300:FUK393302 GEG393300:GEG393302 GOC393300:GOC393302 GXY393300:GXY393302 HHU393300:HHU393302 HRQ393300:HRQ393302 IBM393300:IBM393302 ILI393300:ILI393302 IVE393300:IVE393302 JFA393300:JFA393302 JOW393300:JOW393302 JYS393300:JYS393302 KIO393300:KIO393302 KSK393300:KSK393302 LCG393300:LCG393302 LMC393300:LMC393302 LVY393300:LVY393302 MFU393300:MFU393302 MPQ393300:MPQ393302 MZM393300:MZM393302 NJI393300:NJI393302 NTE393300:NTE393302 ODA393300:ODA393302 OMW393300:OMW393302 OWS393300:OWS393302 PGO393300:PGO393302 PQK393300:PQK393302 QAG393300:QAG393302 QKC393300:QKC393302 QTY393300:QTY393302 RDU393300:RDU393302 RNQ393300:RNQ393302 RXM393300:RXM393302 SHI393300:SHI393302 SRE393300:SRE393302 TBA393300:TBA393302 TKW393300:TKW393302 TUS393300:TUS393302 UEO393300:UEO393302 UOK393300:UOK393302 UYG393300:UYG393302 VIC393300:VIC393302 VRY393300:VRY393302 WBU393300:WBU393302 WLQ393300:WLQ393302 WVM393300:WVM393302 G458836:G458838 JA458836:JA458838 SW458836:SW458838 ACS458836:ACS458838 AMO458836:AMO458838 AWK458836:AWK458838 BGG458836:BGG458838 BQC458836:BQC458838 BZY458836:BZY458838 CJU458836:CJU458838 CTQ458836:CTQ458838 DDM458836:DDM458838 DNI458836:DNI458838 DXE458836:DXE458838 EHA458836:EHA458838 EQW458836:EQW458838 FAS458836:FAS458838 FKO458836:FKO458838 FUK458836:FUK458838 GEG458836:GEG458838 GOC458836:GOC458838 GXY458836:GXY458838 HHU458836:HHU458838 HRQ458836:HRQ458838 IBM458836:IBM458838 ILI458836:ILI458838 IVE458836:IVE458838 JFA458836:JFA458838 JOW458836:JOW458838 JYS458836:JYS458838 KIO458836:KIO458838 KSK458836:KSK458838 LCG458836:LCG458838 LMC458836:LMC458838 LVY458836:LVY458838 MFU458836:MFU458838 MPQ458836:MPQ458838 MZM458836:MZM458838 NJI458836:NJI458838 NTE458836:NTE458838 ODA458836:ODA458838 OMW458836:OMW458838 OWS458836:OWS458838 PGO458836:PGO458838 PQK458836:PQK458838 QAG458836:QAG458838 QKC458836:QKC458838 QTY458836:QTY458838 RDU458836:RDU458838 RNQ458836:RNQ458838 RXM458836:RXM458838 SHI458836:SHI458838 SRE458836:SRE458838 TBA458836:TBA458838 TKW458836:TKW458838 TUS458836:TUS458838 UEO458836:UEO458838 UOK458836:UOK458838 UYG458836:UYG458838 VIC458836:VIC458838 VRY458836:VRY458838 WBU458836:WBU458838 WLQ458836:WLQ458838 WVM458836:WVM458838 G524372:G524374 JA524372:JA524374 SW524372:SW524374 ACS524372:ACS524374 AMO524372:AMO524374 AWK524372:AWK524374 BGG524372:BGG524374 BQC524372:BQC524374 BZY524372:BZY524374 CJU524372:CJU524374 CTQ524372:CTQ524374 DDM524372:DDM524374 DNI524372:DNI524374 DXE524372:DXE524374 EHA524372:EHA524374 EQW524372:EQW524374 FAS524372:FAS524374 FKO524372:FKO524374 FUK524372:FUK524374 GEG524372:GEG524374 GOC524372:GOC524374 GXY524372:GXY524374 HHU524372:HHU524374 HRQ524372:HRQ524374 IBM524372:IBM524374 ILI524372:ILI524374 IVE524372:IVE524374 JFA524372:JFA524374 JOW524372:JOW524374 JYS524372:JYS524374 KIO524372:KIO524374 KSK524372:KSK524374 LCG524372:LCG524374 LMC524372:LMC524374 LVY524372:LVY524374 MFU524372:MFU524374 MPQ524372:MPQ524374 MZM524372:MZM524374 NJI524372:NJI524374 NTE524372:NTE524374 ODA524372:ODA524374 OMW524372:OMW524374 OWS524372:OWS524374 PGO524372:PGO524374 PQK524372:PQK524374 QAG524372:QAG524374 QKC524372:QKC524374 QTY524372:QTY524374 RDU524372:RDU524374 RNQ524372:RNQ524374 RXM524372:RXM524374 SHI524372:SHI524374 SRE524372:SRE524374 TBA524372:TBA524374 TKW524372:TKW524374 TUS524372:TUS524374 UEO524372:UEO524374 UOK524372:UOK524374 UYG524372:UYG524374 VIC524372:VIC524374 VRY524372:VRY524374 WBU524372:WBU524374 WLQ524372:WLQ524374 WVM524372:WVM524374 G589908:G589910 JA589908:JA589910 SW589908:SW589910 ACS589908:ACS589910 AMO589908:AMO589910 AWK589908:AWK589910 BGG589908:BGG589910 BQC589908:BQC589910 BZY589908:BZY589910 CJU589908:CJU589910 CTQ589908:CTQ589910 DDM589908:DDM589910 DNI589908:DNI589910 DXE589908:DXE589910 EHA589908:EHA589910 EQW589908:EQW589910 FAS589908:FAS589910 FKO589908:FKO589910 FUK589908:FUK589910 GEG589908:GEG589910 GOC589908:GOC589910 GXY589908:GXY589910 HHU589908:HHU589910 HRQ589908:HRQ589910 IBM589908:IBM589910 ILI589908:ILI589910 IVE589908:IVE589910 JFA589908:JFA589910 JOW589908:JOW589910 JYS589908:JYS589910 KIO589908:KIO589910 KSK589908:KSK589910 LCG589908:LCG589910 LMC589908:LMC589910 LVY589908:LVY589910 MFU589908:MFU589910 MPQ589908:MPQ589910 MZM589908:MZM589910 NJI589908:NJI589910 NTE589908:NTE589910 ODA589908:ODA589910 OMW589908:OMW589910 OWS589908:OWS589910 PGO589908:PGO589910 PQK589908:PQK589910 QAG589908:QAG589910 QKC589908:QKC589910 QTY589908:QTY589910 RDU589908:RDU589910 RNQ589908:RNQ589910 RXM589908:RXM589910 SHI589908:SHI589910 SRE589908:SRE589910 TBA589908:TBA589910 TKW589908:TKW589910 TUS589908:TUS589910 UEO589908:UEO589910 UOK589908:UOK589910 UYG589908:UYG589910 VIC589908:VIC589910 VRY589908:VRY589910 WBU589908:WBU589910 WLQ589908:WLQ589910 WVM589908:WVM589910 G655444:G655446 JA655444:JA655446 SW655444:SW655446 ACS655444:ACS655446 AMO655444:AMO655446 AWK655444:AWK655446 BGG655444:BGG655446 BQC655444:BQC655446 BZY655444:BZY655446 CJU655444:CJU655446 CTQ655444:CTQ655446 DDM655444:DDM655446 DNI655444:DNI655446 DXE655444:DXE655446 EHA655444:EHA655446 EQW655444:EQW655446 FAS655444:FAS655446 FKO655444:FKO655446 FUK655444:FUK655446 GEG655444:GEG655446 GOC655444:GOC655446 GXY655444:GXY655446 HHU655444:HHU655446 HRQ655444:HRQ655446 IBM655444:IBM655446 ILI655444:ILI655446 IVE655444:IVE655446 JFA655444:JFA655446 JOW655444:JOW655446 JYS655444:JYS655446 KIO655444:KIO655446 KSK655444:KSK655446 LCG655444:LCG655446 LMC655444:LMC655446 LVY655444:LVY655446 MFU655444:MFU655446 MPQ655444:MPQ655446 MZM655444:MZM655446 NJI655444:NJI655446 NTE655444:NTE655446 ODA655444:ODA655446 OMW655444:OMW655446 OWS655444:OWS655446 PGO655444:PGO655446 PQK655444:PQK655446 QAG655444:QAG655446 QKC655444:QKC655446 QTY655444:QTY655446 RDU655444:RDU655446 RNQ655444:RNQ655446 RXM655444:RXM655446 SHI655444:SHI655446 SRE655444:SRE655446 TBA655444:TBA655446 TKW655444:TKW655446 TUS655444:TUS655446 UEO655444:UEO655446 UOK655444:UOK655446 UYG655444:UYG655446 VIC655444:VIC655446 VRY655444:VRY655446 WBU655444:WBU655446 WLQ655444:WLQ655446 WVM655444:WVM655446 G720980:G720982 JA720980:JA720982 SW720980:SW720982 ACS720980:ACS720982 AMO720980:AMO720982 AWK720980:AWK720982 BGG720980:BGG720982 BQC720980:BQC720982 BZY720980:BZY720982 CJU720980:CJU720982 CTQ720980:CTQ720982 DDM720980:DDM720982 DNI720980:DNI720982 DXE720980:DXE720982 EHA720980:EHA720982 EQW720980:EQW720982 FAS720980:FAS720982 FKO720980:FKO720982 FUK720980:FUK720982 GEG720980:GEG720982 GOC720980:GOC720982 GXY720980:GXY720982 HHU720980:HHU720982 HRQ720980:HRQ720982 IBM720980:IBM720982 ILI720980:ILI720982 IVE720980:IVE720982 JFA720980:JFA720982 JOW720980:JOW720982 JYS720980:JYS720982 KIO720980:KIO720982 KSK720980:KSK720982 LCG720980:LCG720982 LMC720980:LMC720982 LVY720980:LVY720982 MFU720980:MFU720982 MPQ720980:MPQ720982 MZM720980:MZM720982 NJI720980:NJI720982 NTE720980:NTE720982 ODA720980:ODA720982 OMW720980:OMW720982 OWS720980:OWS720982 PGO720980:PGO720982 PQK720980:PQK720982 QAG720980:QAG720982 QKC720980:QKC720982 QTY720980:QTY720982 RDU720980:RDU720982 RNQ720980:RNQ720982 RXM720980:RXM720982 SHI720980:SHI720982 SRE720980:SRE720982 TBA720980:TBA720982 TKW720980:TKW720982 TUS720980:TUS720982 UEO720980:UEO720982 UOK720980:UOK720982 UYG720980:UYG720982 VIC720980:VIC720982 VRY720980:VRY720982 WBU720980:WBU720982 WLQ720980:WLQ720982 WVM720980:WVM720982 G786516:G786518 JA786516:JA786518 SW786516:SW786518 ACS786516:ACS786518 AMO786516:AMO786518 AWK786516:AWK786518 BGG786516:BGG786518 BQC786516:BQC786518 BZY786516:BZY786518 CJU786516:CJU786518 CTQ786516:CTQ786518 DDM786516:DDM786518 DNI786516:DNI786518 DXE786516:DXE786518 EHA786516:EHA786518 EQW786516:EQW786518 FAS786516:FAS786518 FKO786516:FKO786518 FUK786516:FUK786518 GEG786516:GEG786518 GOC786516:GOC786518 GXY786516:GXY786518 HHU786516:HHU786518 HRQ786516:HRQ786518 IBM786516:IBM786518 ILI786516:ILI786518 IVE786516:IVE786518 JFA786516:JFA786518 JOW786516:JOW786518 JYS786516:JYS786518 KIO786516:KIO786518 KSK786516:KSK786518 LCG786516:LCG786518 LMC786516:LMC786518 LVY786516:LVY786518 MFU786516:MFU786518 MPQ786516:MPQ786518 MZM786516:MZM786518 NJI786516:NJI786518 NTE786516:NTE786518 ODA786516:ODA786518 OMW786516:OMW786518 OWS786516:OWS786518 PGO786516:PGO786518 PQK786516:PQK786518 QAG786516:QAG786518 QKC786516:QKC786518 QTY786516:QTY786518 RDU786516:RDU786518 RNQ786516:RNQ786518 RXM786516:RXM786518 SHI786516:SHI786518 SRE786516:SRE786518 TBA786516:TBA786518 TKW786516:TKW786518 TUS786516:TUS786518 UEO786516:UEO786518 UOK786516:UOK786518 UYG786516:UYG786518 VIC786516:VIC786518 VRY786516:VRY786518 WBU786516:WBU786518 WLQ786516:WLQ786518 WVM786516:WVM786518 G852052:G852054 JA852052:JA852054 SW852052:SW852054 ACS852052:ACS852054 AMO852052:AMO852054 AWK852052:AWK852054 BGG852052:BGG852054 BQC852052:BQC852054 BZY852052:BZY852054 CJU852052:CJU852054 CTQ852052:CTQ852054 DDM852052:DDM852054 DNI852052:DNI852054 DXE852052:DXE852054 EHA852052:EHA852054 EQW852052:EQW852054 FAS852052:FAS852054 FKO852052:FKO852054 FUK852052:FUK852054 GEG852052:GEG852054 GOC852052:GOC852054 GXY852052:GXY852054 HHU852052:HHU852054 HRQ852052:HRQ852054 IBM852052:IBM852054 ILI852052:ILI852054 IVE852052:IVE852054 JFA852052:JFA852054 JOW852052:JOW852054 JYS852052:JYS852054 KIO852052:KIO852054 KSK852052:KSK852054 LCG852052:LCG852054 LMC852052:LMC852054 LVY852052:LVY852054 MFU852052:MFU852054 MPQ852052:MPQ852054 MZM852052:MZM852054 NJI852052:NJI852054 NTE852052:NTE852054 ODA852052:ODA852054 OMW852052:OMW852054 OWS852052:OWS852054 PGO852052:PGO852054 PQK852052:PQK852054 QAG852052:QAG852054 QKC852052:QKC852054 QTY852052:QTY852054 RDU852052:RDU852054 RNQ852052:RNQ852054 RXM852052:RXM852054 SHI852052:SHI852054 SRE852052:SRE852054 TBA852052:TBA852054 TKW852052:TKW852054 TUS852052:TUS852054 UEO852052:UEO852054 UOK852052:UOK852054 UYG852052:UYG852054 VIC852052:VIC852054 VRY852052:VRY852054 WBU852052:WBU852054 WLQ852052:WLQ852054 WVM852052:WVM852054 G917588:G917590 JA917588:JA917590 SW917588:SW917590 ACS917588:ACS917590 AMO917588:AMO917590 AWK917588:AWK917590 BGG917588:BGG917590 BQC917588:BQC917590 BZY917588:BZY917590 CJU917588:CJU917590 CTQ917588:CTQ917590 DDM917588:DDM917590 DNI917588:DNI917590 DXE917588:DXE917590 EHA917588:EHA917590 EQW917588:EQW917590 FAS917588:FAS917590 FKO917588:FKO917590 FUK917588:FUK917590 GEG917588:GEG917590 GOC917588:GOC917590 GXY917588:GXY917590 HHU917588:HHU917590 HRQ917588:HRQ917590 IBM917588:IBM917590 ILI917588:ILI917590 IVE917588:IVE917590 JFA917588:JFA917590 JOW917588:JOW917590 JYS917588:JYS917590 KIO917588:KIO917590 KSK917588:KSK917590 LCG917588:LCG917590 LMC917588:LMC917590 LVY917588:LVY917590 MFU917588:MFU917590 MPQ917588:MPQ917590 MZM917588:MZM917590 NJI917588:NJI917590 NTE917588:NTE917590 ODA917588:ODA917590 OMW917588:OMW917590 OWS917588:OWS917590 PGO917588:PGO917590 PQK917588:PQK917590 QAG917588:QAG917590 QKC917588:QKC917590 QTY917588:QTY917590 RDU917588:RDU917590 RNQ917588:RNQ917590 RXM917588:RXM917590 SHI917588:SHI917590 SRE917588:SRE917590 TBA917588:TBA917590 TKW917588:TKW917590 TUS917588:TUS917590 UEO917588:UEO917590 UOK917588:UOK917590 UYG917588:UYG917590 VIC917588:VIC917590 VRY917588:VRY917590 WBU917588:WBU917590 WLQ917588:WLQ917590 WVM917588:WVM917590 G983124:G983126 JA983124:JA983126 SW983124:SW983126 ACS983124:ACS983126 AMO983124:AMO983126 AWK983124:AWK983126 BGG983124:BGG983126 BQC983124:BQC983126 BZY983124:BZY983126 CJU983124:CJU983126 CTQ983124:CTQ983126 DDM983124:DDM983126 DNI983124:DNI983126 DXE983124:DXE983126 EHA983124:EHA983126 EQW983124:EQW983126 FAS983124:FAS983126 FKO983124:FKO983126 FUK983124:FUK983126 GEG983124:GEG983126 GOC983124:GOC983126 GXY983124:GXY983126 HHU983124:HHU983126 HRQ983124:HRQ983126 IBM983124:IBM983126 ILI983124:ILI983126 IVE983124:IVE983126 JFA983124:JFA983126 JOW983124:JOW983126 JYS983124:JYS983126 KIO983124:KIO983126 KSK983124:KSK983126 LCG983124:LCG983126 LMC983124:LMC983126 LVY983124:LVY983126 MFU983124:MFU983126 MPQ983124:MPQ983126 MZM983124:MZM983126 NJI983124:NJI983126 NTE983124:NTE983126 ODA983124:ODA983126 OMW983124:OMW983126 OWS983124:OWS983126 PGO983124:PGO983126 PQK983124:PQK983126 QAG983124:QAG983126 QKC983124:QKC983126 QTY983124:QTY983126 RDU983124:RDU983126 RNQ983124:RNQ983126 RXM983124:RXM983126 SHI983124:SHI983126 SRE983124:SRE983126 TBA983124:TBA983126 TKW983124:TKW983126 TUS983124:TUS983126 UEO983124:UEO983126 UOK983124:UOK983126 UYG983124:UYG983126 VIC983124:VIC983126 VRY983124:VRY983126 WBU983124:WBU983126 WLQ983124:WLQ983126 WVM983124:WVM983126 G88:G94 JA88:JA94 SW88:SW94 ACS88:ACS94 AMO88:AMO94 AWK88:AWK94 BGG88:BGG94 BQC88:BQC94 BZY88:BZY94 CJU88:CJU94 CTQ88:CTQ94 DDM88:DDM94 DNI88:DNI94 DXE88:DXE94 EHA88:EHA94 EQW88:EQW94 FAS88:FAS94 FKO88:FKO94 FUK88:FUK94 GEG88:GEG94 GOC88:GOC94 GXY88:GXY94 HHU88:HHU94 HRQ88:HRQ94 IBM88:IBM94 ILI88:ILI94 IVE88:IVE94 JFA88:JFA94 JOW88:JOW94 JYS88:JYS94 KIO88:KIO94 KSK88:KSK94 LCG88:LCG94 LMC88:LMC94 LVY88:LVY94 MFU88:MFU94 MPQ88:MPQ94 MZM88:MZM94 NJI88:NJI94 NTE88:NTE94 ODA88:ODA94 OMW88:OMW94 OWS88:OWS94 PGO88:PGO94 PQK88:PQK94 QAG88:QAG94 QKC88:QKC94 QTY88:QTY94 RDU88:RDU94 RNQ88:RNQ94 RXM88:RXM94 SHI88:SHI94 SRE88:SRE94 TBA88:TBA94 TKW88:TKW94 TUS88:TUS94 UEO88:UEO94 UOK88:UOK94 UYG88:UYG94 VIC88:VIC94 VRY88:VRY94 WBU88:WBU94 WLQ88:WLQ94 WVM88:WVM94 G65624:G65630 JA65624:JA65630 SW65624:SW65630 ACS65624:ACS65630 AMO65624:AMO65630 AWK65624:AWK65630 BGG65624:BGG65630 BQC65624:BQC65630 BZY65624:BZY65630 CJU65624:CJU65630 CTQ65624:CTQ65630 DDM65624:DDM65630 DNI65624:DNI65630 DXE65624:DXE65630 EHA65624:EHA65630 EQW65624:EQW65630 FAS65624:FAS65630 FKO65624:FKO65630 FUK65624:FUK65630 GEG65624:GEG65630 GOC65624:GOC65630 GXY65624:GXY65630 HHU65624:HHU65630 HRQ65624:HRQ65630 IBM65624:IBM65630 ILI65624:ILI65630 IVE65624:IVE65630 JFA65624:JFA65630 JOW65624:JOW65630 JYS65624:JYS65630 KIO65624:KIO65630 KSK65624:KSK65630 LCG65624:LCG65630 LMC65624:LMC65630 LVY65624:LVY65630 MFU65624:MFU65630 MPQ65624:MPQ65630 MZM65624:MZM65630 NJI65624:NJI65630 NTE65624:NTE65630 ODA65624:ODA65630 OMW65624:OMW65630 OWS65624:OWS65630 PGO65624:PGO65630 PQK65624:PQK65630 QAG65624:QAG65630 QKC65624:QKC65630 QTY65624:QTY65630 RDU65624:RDU65630 RNQ65624:RNQ65630 RXM65624:RXM65630 SHI65624:SHI65630 SRE65624:SRE65630 TBA65624:TBA65630 TKW65624:TKW65630 TUS65624:TUS65630 UEO65624:UEO65630 UOK65624:UOK65630 UYG65624:UYG65630 VIC65624:VIC65630 VRY65624:VRY65630 WBU65624:WBU65630 WLQ65624:WLQ65630 WVM65624:WVM65630 G131160:G131166 JA131160:JA131166 SW131160:SW131166 ACS131160:ACS131166 AMO131160:AMO131166 AWK131160:AWK131166 BGG131160:BGG131166 BQC131160:BQC131166 BZY131160:BZY131166 CJU131160:CJU131166 CTQ131160:CTQ131166 DDM131160:DDM131166 DNI131160:DNI131166 DXE131160:DXE131166 EHA131160:EHA131166 EQW131160:EQW131166 FAS131160:FAS131166 FKO131160:FKO131166 FUK131160:FUK131166 GEG131160:GEG131166 GOC131160:GOC131166 GXY131160:GXY131166 HHU131160:HHU131166 HRQ131160:HRQ131166 IBM131160:IBM131166 ILI131160:ILI131166 IVE131160:IVE131166 JFA131160:JFA131166 JOW131160:JOW131166 JYS131160:JYS131166 KIO131160:KIO131166 KSK131160:KSK131166 LCG131160:LCG131166 LMC131160:LMC131166 LVY131160:LVY131166 MFU131160:MFU131166 MPQ131160:MPQ131166 MZM131160:MZM131166 NJI131160:NJI131166 NTE131160:NTE131166 ODA131160:ODA131166 OMW131160:OMW131166 OWS131160:OWS131166 PGO131160:PGO131166 PQK131160:PQK131166 QAG131160:QAG131166 QKC131160:QKC131166 QTY131160:QTY131166 RDU131160:RDU131166 RNQ131160:RNQ131166 RXM131160:RXM131166 SHI131160:SHI131166 SRE131160:SRE131166 TBA131160:TBA131166 TKW131160:TKW131166 TUS131160:TUS131166 UEO131160:UEO131166 UOK131160:UOK131166 UYG131160:UYG131166 VIC131160:VIC131166 VRY131160:VRY131166 WBU131160:WBU131166 WLQ131160:WLQ131166 WVM131160:WVM131166 G196696:G196702 JA196696:JA196702 SW196696:SW196702 ACS196696:ACS196702 AMO196696:AMO196702 AWK196696:AWK196702 BGG196696:BGG196702 BQC196696:BQC196702 BZY196696:BZY196702 CJU196696:CJU196702 CTQ196696:CTQ196702 DDM196696:DDM196702 DNI196696:DNI196702 DXE196696:DXE196702 EHA196696:EHA196702 EQW196696:EQW196702 FAS196696:FAS196702 FKO196696:FKO196702 FUK196696:FUK196702 GEG196696:GEG196702 GOC196696:GOC196702 GXY196696:GXY196702 HHU196696:HHU196702 HRQ196696:HRQ196702 IBM196696:IBM196702 ILI196696:ILI196702 IVE196696:IVE196702 JFA196696:JFA196702 JOW196696:JOW196702 JYS196696:JYS196702 KIO196696:KIO196702 KSK196696:KSK196702 LCG196696:LCG196702 LMC196696:LMC196702 LVY196696:LVY196702 MFU196696:MFU196702 MPQ196696:MPQ196702 MZM196696:MZM196702 NJI196696:NJI196702 NTE196696:NTE196702 ODA196696:ODA196702 OMW196696:OMW196702 OWS196696:OWS196702 PGO196696:PGO196702 PQK196696:PQK196702 QAG196696:QAG196702 QKC196696:QKC196702 QTY196696:QTY196702 RDU196696:RDU196702 RNQ196696:RNQ196702 RXM196696:RXM196702 SHI196696:SHI196702 SRE196696:SRE196702 TBA196696:TBA196702 TKW196696:TKW196702 TUS196696:TUS196702 UEO196696:UEO196702 UOK196696:UOK196702 UYG196696:UYG196702 VIC196696:VIC196702 VRY196696:VRY196702 WBU196696:WBU196702 WLQ196696:WLQ196702 WVM196696:WVM196702 G262232:G262238 JA262232:JA262238 SW262232:SW262238 ACS262232:ACS262238 AMO262232:AMO262238 AWK262232:AWK262238 BGG262232:BGG262238 BQC262232:BQC262238 BZY262232:BZY262238 CJU262232:CJU262238 CTQ262232:CTQ262238 DDM262232:DDM262238 DNI262232:DNI262238 DXE262232:DXE262238 EHA262232:EHA262238 EQW262232:EQW262238 FAS262232:FAS262238 FKO262232:FKO262238 FUK262232:FUK262238 GEG262232:GEG262238 GOC262232:GOC262238 GXY262232:GXY262238 HHU262232:HHU262238 HRQ262232:HRQ262238 IBM262232:IBM262238 ILI262232:ILI262238 IVE262232:IVE262238 JFA262232:JFA262238 JOW262232:JOW262238 JYS262232:JYS262238 KIO262232:KIO262238 KSK262232:KSK262238 LCG262232:LCG262238 LMC262232:LMC262238 LVY262232:LVY262238 MFU262232:MFU262238 MPQ262232:MPQ262238 MZM262232:MZM262238 NJI262232:NJI262238 NTE262232:NTE262238 ODA262232:ODA262238 OMW262232:OMW262238 OWS262232:OWS262238 PGO262232:PGO262238 PQK262232:PQK262238 QAG262232:QAG262238 QKC262232:QKC262238 QTY262232:QTY262238 RDU262232:RDU262238 RNQ262232:RNQ262238 RXM262232:RXM262238 SHI262232:SHI262238 SRE262232:SRE262238 TBA262232:TBA262238 TKW262232:TKW262238 TUS262232:TUS262238 UEO262232:UEO262238 UOK262232:UOK262238 UYG262232:UYG262238 VIC262232:VIC262238 VRY262232:VRY262238 WBU262232:WBU262238 WLQ262232:WLQ262238 WVM262232:WVM262238 G327768:G327774 JA327768:JA327774 SW327768:SW327774 ACS327768:ACS327774 AMO327768:AMO327774 AWK327768:AWK327774 BGG327768:BGG327774 BQC327768:BQC327774 BZY327768:BZY327774 CJU327768:CJU327774 CTQ327768:CTQ327774 DDM327768:DDM327774 DNI327768:DNI327774 DXE327768:DXE327774 EHA327768:EHA327774 EQW327768:EQW327774 FAS327768:FAS327774 FKO327768:FKO327774 FUK327768:FUK327774 GEG327768:GEG327774 GOC327768:GOC327774 GXY327768:GXY327774 HHU327768:HHU327774 HRQ327768:HRQ327774 IBM327768:IBM327774 ILI327768:ILI327774 IVE327768:IVE327774 JFA327768:JFA327774 JOW327768:JOW327774 JYS327768:JYS327774 KIO327768:KIO327774 KSK327768:KSK327774 LCG327768:LCG327774 LMC327768:LMC327774 LVY327768:LVY327774 MFU327768:MFU327774 MPQ327768:MPQ327774 MZM327768:MZM327774 NJI327768:NJI327774 NTE327768:NTE327774 ODA327768:ODA327774 OMW327768:OMW327774 OWS327768:OWS327774 PGO327768:PGO327774 PQK327768:PQK327774 QAG327768:QAG327774 QKC327768:QKC327774 QTY327768:QTY327774 RDU327768:RDU327774 RNQ327768:RNQ327774 RXM327768:RXM327774 SHI327768:SHI327774 SRE327768:SRE327774 TBA327768:TBA327774 TKW327768:TKW327774 TUS327768:TUS327774 UEO327768:UEO327774 UOK327768:UOK327774 UYG327768:UYG327774 VIC327768:VIC327774 VRY327768:VRY327774 WBU327768:WBU327774 WLQ327768:WLQ327774 WVM327768:WVM327774 G393304:G393310 JA393304:JA393310 SW393304:SW393310 ACS393304:ACS393310 AMO393304:AMO393310 AWK393304:AWK393310 BGG393304:BGG393310 BQC393304:BQC393310 BZY393304:BZY393310 CJU393304:CJU393310 CTQ393304:CTQ393310 DDM393304:DDM393310 DNI393304:DNI393310 DXE393304:DXE393310 EHA393304:EHA393310 EQW393304:EQW393310 FAS393304:FAS393310 FKO393304:FKO393310 FUK393304:FUK393310 GEG393304:GEG393310 GOC393304:GOC393310 GXY393304:GXY393310 HHU393304:HHU393310 HRQ393304:HRQ393310 IBM393304:IBM393310 ILI393304:ILI393310 IVE393304:IVE393310 JFA393304:JFA393310 JOW393304:JOW393310 JYS393304:JYS393310 KIO393304:KIO393310 KSK393304:KSK393310 LCG393304:LCG393310 LMC393304:LMC393310 LVY393304:LVY393310 MFU393304:MFU393310 MPQ393304:MPQ393310 MZM393304:MZM393310 NJI393304:NJI393310 NTE393304:NTE393310 ODA393304:ODA393310 OMW393304:OMW393310 OWS393304:OWS393310 PGO393304:PGO393310 PQK393304:PQK393310 QAG393304:QAG393310 QKC393304:QKC393310 QTY393304:QTY393310 RDU393304:RDU393310 RNQ393304:RNQ393310 RXM393304:RXM393310 SHI393304:SHI393310 SRE393304:SRE393310 TBA393304:TBA393310 TKW393304:TKW393310 TUS393304:TUS393310 UEO393304:UEO393310 UOK393304:UOK393310 UYG393304:UYG393310 VIC393304:VIC393310 VRY393304:VRY393310 WBU393304:WBU393310 WLQ393304:WLQ393310 WVM393304:WVM393310 G458840:G458846 JA458840:JA458846 SW458840:SW458846 ACS458840:ACS458846 AMO458840:AMO458846 AWK458840:AWK458846 BGG458840:BGG458846 BQC458840:BQC458846 BZY458840:BZY458846 CJU458840:CJU458846 CTQ458840:CTQ458846 DDM458840:DDM458846 DNI458840:DNI458846 DXE458840:DXE458846 EHA458840:EHA458846 EQW458840:EQW458846 FAS458840:FAS458846 FKO458840:FKO458846 FUK458840:FUK458846 GEG458840:GEG458846 GOC458840:GOC458846 GXY458840:GXY458846 HHU458840:HHU458846 HRQ458840:HRQ458846 IBM458840:IBM458846 ILI458840:ILI458846 IVE458840:IVE458846 JFA458840:JFA458846 JOW458840:JOW458846 JYS458840:JYS458846 KIO458840:KIO458846 KSK458840:KSK458846 LCG458840:LCG458846 LMC458840:LMC458846 LVY458840:LVY458846 MFU458840:MFU458846 MPQ458840:MPQ458846 MZM458840:MZM458846 NJI458840:NJI458846 NTE458840:NTE458846 ODA458840:ODA458846 OMW458840:OMW458846 OWS458840:OWS458846 PGO458840:PGO458846 PQK458840:PQK458846 QAG458840:QAG458846 QKC458840:QKC458846 QTY458840:QTY458846 RDU458840:RDU458846 RNQ458840:RNQ458846 RXM458840:RXM458846 SHI458840:SHI458846 SRE458840:SRE458846 TBA458840:TBA458846 TKW458840:TKW458846 TUS458840:TUS458846 UEO458840:UEO458846 UOK458840:UOK458846 UYG458840:UYG458846 VIC458840:VIC458846 VRY458840:VRY458846 WBU458840:WBU458846 WLQ458840:WLQ458846 WVM458840:WVM458846 G524376:G524382 JA524376:JA524382 SW524376:SW524382 ACS524376:ACS524382 AMO524376:AMO524382 AWK524376:AWK524382 BGG524376:BGG524382 BQC524376:BQC524382 BZY524376:BZY524382 CJU524376:CJU524382 CTQ524376:CTQ524382 DDM524376:DDM524382 DNI524376:DNI524382 DXE524376:DXE524382 EHA524376:EHA524382 EQW524376:EQW524382 FAS524376:FAS524382 FKO524376:FKO524382 FUK524376:FUK524382 GEG524376:GEG524382 GOC524376:GOC524382 GXY524376:GXY524382 HHU524376:HHU524382 HRQ524376:HRQ524382 IBM524376:IBM524382 ILI524376:ILI524382 IVE524376:IVE524382 JFA524376:JFA524382 JOW524376:JOW524382 JYS524376:JYS524382 KIO524376:KIO524382 KSK524376:KSK524382 LCG524376:LCG524382 LMC524376:LMC524382 LVY524376:LVY524382 MFU524376:MFU524382 MPQ524376:MPQ524382 MZM524376:MZM524382 NJI524376:NJI524382 NTE524376:NTE524382 ODA524376:ODA524382 OMW524376:OMW524382 OWS524376:OWS524382 PGO524376:PGO524382 PQK524376:PQK524382 QAG524376:QAG524382 QKC524376:QKC524382 QTY524376:QTY524382 RDU524376:RDU524382 RNQ524376:RNQ524382 RXM524376:RXM524382 SHI524376:SHI524382 SRE524376:SRE524382 TBA524376:TBA524382 TKW524376:TKW524382 TUS524376:TUS524382 UEO524376:UEO524382 UOK524376:UOK524382 UYG524376:UYG524382 VIC524376:VIC524382 VRY524376:VRY524382 WBU524376:WBU524382 WLQ524376:WLQ524382 WVM524376:WVM524382 G589912:G589918 JA589912:JA589918 SW589912:SW589918 ACS589912:ACS589918 AMO589912:AMO589918 AWK589912:AWK589918 BGG589912:BGG589918 BQC589912:BQC589918 BZY589912:BZY589918 CJU589912:CJU589918 CTQ589912:CTQ589918 DDM589912:DDM589918 DNI589912:DNI589918 DXE589912:DXE589918 EHA589912:EHA589918 EQW589912:EQW589918 FAS589912:FAS589918 FKO589912:FKO589918 FUK589912:FUK589918 GEG589912:GEG589918 GOC589912:GOC589918 GXY589912:GXY589918 HHU589912:HHU589918 HRQ589912:HRQ589918 IBM589912:IBM589918 ILI589912:ILI589918 IVE589912:IVE589918 JFA589912:JFA589918 JOW589912:JOW589918 JYS589912:JYS589918 KIO589912:KIO589918 KSK589912:KSK589918 LCG589912:LCG589918 LMC589912:LMC589918 LVY589912:LVY589918 MFU589912:MFU589918 MPQ589912:MPQ589918 MZM589912:MZM589918 NJI589912:NJI589918 NTE589912:NTE589918 ODA589912:ODA589918 OMW589912:OMW589918 OWS589912:OWS589918 PGO589912:PGO589918 PQK589912:PQK589918 QAG589912:QAG589918 QKC589912:QKC589918 QTY589912:QTY589918 RDU589912:RDU589918 RNQ589912:RNQ589918 RXM589912:RXM589918 SHI589912:SHI589918 SRE589912:SRE589918 TBA589912:TBA589918 TKW589912:TKW589918 TUS589912:TUS589918 UEO589912:UEO589918 UOK589912:UOK589918 UYG589912:UYG589918 VIC589912:VIC589918 VRY589912:VRY589918 WBU589912:WBU589918 WLQ589912:WLQ589918 WVM589912:WVM589918 G655448:G655454 JA655448:JA655454 SW655448:SW655454 ACS655448:ACS655454 AMO655448:AMO655454 AWK655448:AWK655454 BGG655448:BGG655454 BQC655448:BQC655454 BZY655448:BZY655454 CJU655448:CJU655454 CTQ655448:CTQ655454 DDM655448:DDM655454 DNI655448:DNI655454 DXE655448:DXE655454 EHA655448:EHA655454 EQW655448:EQW655454 FAS655448:FAS655454 FKO655448:FKO655454 FUK655448:FUK655454 GEG655448:GEG655454 GOC655448:GOC655454 GXY655448:GXY655454 HHU655448:HHU655454 HRQ655448:HRQ655454 IBM655448:IBM655454 ILI655448:ILI655454 IVE655448:IVE655454 JFA655448:JFA655454 JOW655448:JOW655454 JYS655448:JYS655454 KIO655448:KIO655454 KSK655448:KSK655454 LCG655448:LCG655454 LMC655448:LMC655454 LVY655448:LVY655454 MFU655448:MFU655454 MPQ655448:MPQ655454 MZM655448:MZM655454 NJI655448:NJI655454 NTE655448:NTE655454 ODA655448:ODA655454 OMW655448:OMW655454 OWS655448:OWS655454 PGO655448:PGO655454 PQK655448:PQK655454 QAG655448:QAG655454 QKC655448:QKC655454 QTY655448:QTY655454 RDU655448:RDU655454 RNQ655448:RNQ655454 RXM655448:RXM655454 SHI655448:SHI655454 SRE655448:SRE655454 TBA655448:TBA655454 TKW655448:TKW655454 TUS655448:TUS655454 UEO655448:UEO655454 UOK655448:UOK655454 UYG655448:UYG655454 VIC655448:VIC655454 VRY655448:VRY655454 WBU655448:WBU655454 WLQ655448:WLQ655454 WVM655448:WVM655454 G720984:G720990 JA720984:JA720990 SW720984:SW720990 ACS720984:ACS720990 AMO720984:AMO720990 AWK720984:AWK720990 BGG720984:BGG720990 BQC720984:BQC720990 BZY720984:BZY720990 CJU720984:CJU720990 CTQ720984:CTQ720990 DDM720984:DDM720990 DNI720984:DNI720990 DXE720984:DXE720990 EHA720984:EHA720990 EQW720984:EQW720990 FAS720984:FAS720990 FKO720984:FKO720990 FUK720984:FUK720990 GEG720984:GEG720990 GOC720984:GOC720990 GXY720984:GXY720990 HHU720984:HHU720990 HRQ720984:HRQ720990 IBM720984:IBM720990 ILI720984:ILI720990 IVE720984:IVE720990 JFA720984:JFA720990 JOW720984:JOW720990 JYS720984:JYS720990 KIO720984:KIO720990 KSK720984:KSK720990 LCG720984:LCG720990 LMC720984:LMC720990 LVY720984:LVY720990 MFU720984:MFU720990 MPQ720984:MPQ720990 MZM720984:MZM720990 NJI720984:NJI720990 NTE720984:NTE720990 ODA720984:ODA720990 OMW720984:OMW720990 OWS720984:OWS720990 PGO720984:PGO720990 PQK720984:PQK720990 QAG720984:QAG720990 QKC720984:QKC720990 QTY720984:QTY720990 RDU720984:RDU720990 RNQ720984:RNQ720990 RXM720984:RXM720990 SHI720984:SHI720990 SRE720984:SRE720990 TBA720984:TBA720990 TKW720984:TKW720990 TUS720984:TUS720990 UEO720984:UEO720990 UOK720984:UOK720990 UYG720984:UYG720990 VIC720984:VIC720990 VRY720984:VRY720990 WBU720984:WBU720990 WLQ720984:WLQ720990 WVM720984:WVM720990 G786520:G786526 JA786520:JA786526 SW786520:SW786526 ACS786520:ACS786526 AMO786520:AMO786526 AWK786520:AWK786526 BGG786520:BGG786526 BQC786520:BQC786526 BZY786520:BZY786526 CJU786520:CJU786526 CTQ786520:CTQ786526 DDM786520:DDM786526 DNI786520:DNI786526 DXE786520:DXE786526 EHA786520:EHA786526 EQW786520:EQW786526 FAS786520:FAS786526 FKO786520:FKO786526 FUK786520:FUK786526 GEG786520:GEG786526 GOC786520:GOC786526 GXY786520:GXY786526 HHU786520:HHU786526 HRQ786520:HRQ786526 IBM786520:IBM786526 ILI786520:ILI786526 IVE786520:IVE786526 JFA786520:JFA786526 JOW786520:JOW786526 JYS786520:JYS786526 KIO786520:KIO786526 KSK786520:KSK786526 LCG786520:LCG786526 LMC786520:LMC786526 LVY786520:LVY786526 MFU786520:MFU786526 MPQ786520:MPQ786526 MZM786520:MZM786526 NJI786520:NJI786526 NTE786520:NTE786526 ODA786520:ODA786526 OMW786520:OMW786526 OWS786520:OWS786526 PGO786520:PGO786526 PQK786520:PQK786526 QAG786520:QAG786526 QKC786520:QKC786526 QTY786520:QTY786526 RDU786520:RDU786526 RNQ786520:RNQ786526 RXM786520:RXM786526 SHI786520:SHI786526 SRE786520:SRE786526 TBA786520:TBA786526 TKW786520:TKW786526 TUS786520:TUS786526 UEO786520:UEO786526 UOK786520:UOK786526 UYG786520:UYG786526 VIC786520:VIC786526 VRY786520:VRY786526 WBU786520:WBU786526 WLQ786520:WLQ786526 WVM786520:WVM786526 G852056:G852062 JA852056:JA852062 SW852056:SW852062 ACS852056:ACS852062 AMO852056:AMO852062 AWK852056:AWK852062 BGG852056:BGG852062 BQC852056:BQC852062 BZY852056:BZY852062 CJU852056:CJU852062 CTQ852056:CTQ852062 DDM852056:DDM852062 DNI852056:DNI852062 DXE852056:DXE852062 EHA852056:EHA852062 EQW852056:EQW852062 FAS852056:FAS852062 FKO852056:FKO852062 FUK852056:FUK852062 GEG852056:GEG852062 GOC852056:GOC852062 GXY852056:GXY852062 HHU852056:HHU852062 HRQ852056:HRQ852062 IBM852056:IBM852062 ILI852056:ILI852062 IVE852056:IVE852062 JFA852056:JFA852062 JOW852056:JOW852062 JYS852056:JYS852062 KIO852056:KIO852062 KSK852056:KSK852062 LCG852056:LCG852062 LMC852056:LMC852062 LVY852056:LVY852062 MFU852056:MFU852062 MPQ852056:MPQ852062 MZM852056:MZM852062 NJI852056:NJI852062 NTE852056:NTE852062 ODA852056:ODA852062 OMW852056:OMW852062 OWS852056:OWS852062 PGO852056:PGO852062 PQK852056:PQK852062 QAG852056:QAG852062 QKC852056:QKC852062 QTY852056:QTY852062 RDU852056:RDU852062 RNQ852056:RNQ852062 RXM852056:RXM852062 SHI852056:SHI852062 SRE852056:SRE852062 TBA852056:TBA852062 TKW852056:TKW852062 TUS852056:TUS852062 UEO852056:UEO852062 UOK852056:UOK852062 UYG852056:UYG852062 VIC852056:VIC852062 VRY852056:VRY852062 WBU852056:WBU852062 WLQ852056:WLQ852062 WVM852056:WVM852062 G917592:G917598 JA917592:JA917598 SW917592:SW917598 ACS917592:ACS917598 AMO917592:AMO917598 AWK917592:AWK917598 BGG917592:BGG917598 BQC917592:BQC917598 BZY917592:BZY917598 CJU917592:CJU917598 CTQ917592:CTQ917598 DDM917592:DDM917598 DNI917592:DNI917598 DXE917592:DXE917598 EHA917592:EHA917598 EQW917592:EQW917598 FAS917592:FAS917598 FKO917592:FKO917598 FUK917592:FUK917598 GEG917592:GEG917598 GOC917592:GOC917598 GXY917592:GXY917598 HHU917592:HHU917598 HRQ917592:HRQ917598 IBM917592:IBM917598 ILI917592:ILI917598 IVE917592:IVE917598 JFA917592:JFA917598 JOW917592:JOW917598 JYS917592:JYS917598 KIO917592:KIO917598 KSK917592:KSK917598 LCG917592:LCG917598 LMC917592:LMC917598 LVY917592:LVY917598 MFU917592:MFU917598 MPQ917592:MPQ917598 MZM917592:MZM917598 NJI917592:NJI917598 NTE917592:NTE917598 ODA917592:ODA917598 OMW917592:OMW917598 OWS917592:OWS917598 PGO917592:PGO917598 PQK917592:PQK917598 QAG917592:QAG917598 QKC917592:QKC917598 QTY917592:QTY917598 RDU917592:RDU917598 RNQ917592:RNQ917598 RXM917592:RXM917598 SHI917592:SHI917598 SRE917592:SRE917598 TBA917592:TBA917598 TKW917592:TKW917598 TUS917592:TUS917598 UEO917592:UEO917598 UOK917592:UOK917598 UYG917592:UYG917598 VIC917592:VIC917598 VRY917592:VRY917598 WBU917592:WBU917598 WLQ917592:WLQ917598 WVM917592:WVM917598 G983128:G983134 JA983128:JA983134 SW983128:SW983134 ACS983128:ACS983134 AMO983128:AMO983134 AWK983128:AWK983134 BGG983128:BGG983134 BQC983128:BQC983134 BZY983128:BZY983134 CJU983128:CJU983134 CTQ983128:CTQ983134 DDM983128:DDM983134 DNI983128:DNI983134 DXE983128:DXE983134 EHA983128:EHA983134 EQW983128:EQW983134 FAS983128:FAS983134 FKO983128:FKO983134 FUK983128:FUK983134 GEG983128:GEG983134 GOC983128:GOC983134 GXY983128:GXY983134 HHU983128:HHU983134 HRQ983128:HRQ983134 IBM983128:IBM983134 ILI983128:ILI983134 IVE983128:IVE983134 JFA983128:JFA983134 JOW983128:JOW983134 JYS983128:JYS983134 KIO983128:KIO983134 KSK983128:KSK983134 LCG983128:LCG983134 LMC983128:LMC983134 LVY983128:LVY983134 MFU983128:MFU983134 MPQ983128:MPQ983134 MZM983128:MZM983134 NJI983128:NJI983134 NTE983128:NTE983134 ODA983128:ODA983134 OMW983128:OMW983134 OWS983128:OWS983134 PGO983128:PGO983134 PQK983128:PQK983134 QAG983128:QAG983134 QKC983128:QKC983134 QTY983128:QTY983134 RDU983128:RDU983134 RNQ983128:RNQ983134 RXM983128:RXM983134 SHI983128:SHI983134 SRE983128:SRE983134 TBA983128:TBA983134 TKW983128:TKW983134 TUS983128:TUS983134 UEO983128:UEO983134 UOK983128:UOK983134 UYG983128:UYG983134 VIC983128:VIC983134 VRY983128:VRY983134 WBU983128:WBU983134 WLQ983128:WLQ983134 WVM983128:WVM983134 G81 JA81 SW81 ACS81 AMO81 AWK81 BGG81 BQC81 BZY81 CJU81 CTQ81 DDM81 DNI81 DXE81 EHA81 EQW81 FAS81 FKO81 FUK81 GEG81 GOC81 GXY81 HHU81 HRQ81 IBM81 ILI81 IVE81 JFA81 JOW81 JYS81 KIO81 KSK81 LCG81 LMC81 LVY81 MFU81 MPQ81 MZM81 NJI81 NTE81 ODA81 OMW81 OWS81 PGO81 PQK81 QAG81 QKC81 QTY81 RDU81 RNQ81 RXM81 SHI81 SRE81 TBA81 TKW81 TUS81 UEO81 UOK81 UYG81 VIC81 VRY81 WBU81 WLQ81 WVM81 G65617 JA65617 SW65617 ACS65617 AMO65617 AWK65617 BGG65617 BQC65617 BZY65617 CJU65617 CTQ65617 DDM65617 DNI65617 DXE65617 EHA65617 EQW65617 FAS65617 FKO65617 FUK65617 GEG65617 GOC65617 GXY65617 HHU65617 HRQ65617 IBM65617 ILI65617 IVE65617 JFA65617 JOW65617 JYS65617 KIO65617 KSK65617 LCG65617 LMC65617 LVY65617 MFU65617 MPQ65617 MZM65617 NJI65617 NTE65617 ODA65617 OMW65617 OWS65617 PGO65617 PQK65617 QAG65617 QKC65617 QTY65617 RDU65617 RNQ65617 RXM65617 SHI65617 SRE65617 TBA65617 TKW65617 TUS65617 UEO65617 UOK65617 UYG65617 VIC65617 VRY65617 WBU65617 WLQ65617 WVM65617 G131153 JA131153 SW131153 ACS131153 AMO131153 AWK131153 BGG131153 BQC131153 BZY131153 CJU131153 CTQ131153 DDM131153 DNI131153 DXE131153 EHA131153 EQW131153 FAS131153 FKO131153 FUK131153 GEG131153 GOC131153 GXY131153 HHU131153 HRQ131153 IBM131153 ILI131153 IVE131153 JFA131153 JOW131153 JYS131153 KIO131153 KSK131153 LCG131153 LMC131153 LVY131153 MFU131153 MPQ131153 MZM131153 NJI131153 NTE131153 ODA131153 OMW131153 OWS131153 PGO131153 PQK131153 QAG131153 QKC131153 QTY131153 RDU131153 RNQ131153 RXM131153 SHI131153 SRE131153 TBA131153 TKW131153 TUS131153 UEO131153 UOK131153 UYG131153 VIC131153 VRY131153 WBU131153 WLQ131153 WVM131153 G196689 JA196689 SW196689 ACS196689 AMO196689 AWK196689 BGG196689 BQC196689 BZY196689 CJU196689 CTQ196689 DDM196689 DNI196689 DXE196689 EHA196689 EQW196689 FAS196689 FKO196689 FUK196689 GEG196689 GOC196689 GXY196689 HHU196689 HRQ196689 IBM196689 ILI196689 IVE196689 JFA196689 JOW196689 JYS196689 KIO196689 KSK196689 LCG196689 LMC196689 LVY196689 MFU196689 MPQ196689 MZM196689 NJI196689 NTE196689 ODA196689 OMW196689 OWS196689 PGO196689 PQK196689 QAG196689 QKC196689 QTY196689 RDU196689 RNQ196689 RXM196689 SHI196689 SRE196689 TBA196689 TKW196689 TUS196689 UEO196689 UOK196689 UYG196689 VIC196689 VRY196689 WBU196689 WLQ196689 WVM196689 G262225 JA262225 SW262225 ACS262225 AMO262225 AWK262225 BGG262225 BQC262225 BZY262225 CJU262225 CTQ262225 DDM262225 DNI262225 DXE262225 EHA262225 EQW262225 FAS262225 FKO262225 FUK262225 GEG262225 GOC262225 GXY262225 HHU262225 HRQ262225 IBM262225 ILI262225 IVE262225 JFA262225 JOW262225 JYS262225 KIO262225 KSK262225 LCG262225 LMC262225 LVY262225 MFU262225 MPQ262225 MZM262225 NJI262225 NTE262225 ODA262225 OMW262225 OWS262225 PGO262225 PQK262225 QAG262225 QKC262225 QTY262225 RDU262225 RNQ262225 RXM262225 SHI262225 SRE262225 TBA262225 TKW262225 TUS262225 UEO262225 UOK262225 UYG262225 VIC262225 VRY262225 WBU262225 WLQ262225 WVM262225 G327761 JA327761 SW327761 ACS327761 AMO327761 AWK327761 BGG327761 BQC327761 BZY327761 CJU327761 CTQ327761 DDM327761 DNI327761 DXE327761 EHA327761 EQW327761 FAS327761 FKO327761 FUK327761 GEG327761 GOC327761 GXY327761 HHU327761 HRQ327761 IBM327761 ILI327761 IVE327761 JFA327761 JOW327761 JYS327761 KIO327761 KSK327761 LCG327761 LMC327761 LVY327761 MFU327761 MPQ327761 MZM327761 NJI327761 NTE327761 ODA327761 OMW327761 OWS327761 PGO327761 PQK327761 QAG327761 QKC327761 QTY327761 RDU327761 RNQ327761 RXM327761 SHI327761 SRE327761 TBA327761 TKW327761 TUS327761 UEO327761 UOK327761 UYG327761 VIC327761 VRY327761 WBU327761 WLQ327761 WVM327761 G393297 JA393297 SW393297 ACS393297 AMO393297 AWK393297 BGG393297 BQC393297 BZY393297 CJU393297 CTQ393297 DDM393297 DNI393297 DXE393297 EHA393297 EQW393297 FAS393297 FKO393297 FUK393297 GEG393297 GOC393297 GXY393297 HHU393297 HRQ393297 IBM393297 ILI393297 IVE393297 JFA393297 JOW393297 JYS393297 KIO393297 KSK393297 LCG393297 LMC393297 LVY393297 MFU393297 MPQ393297 MZM393297 NJI393297 NTE393297 ODA393297 OMW393297 OWS393297 PGO393297 PQK393297 QAG393297 QKC393297 QTY393297 RDU393297 RNQ393297 RXM393297 SHI393297 SRE393297 TBA393297 TKW393297 TUS393297 UEO393297 UOK393297 UYG393297 VIC393297 VRY393297 WBU393297 WLQ393297 WVM393297 G458833 JA458833 SW458833 ACS458833 AMO458833 AWK458833 BGG458833 BQC458833 BZY458833 CJU458833 CTQ458833 DDM458833 DNI458833 DXE458833 EHA458833 EQW458833 FAS458833 FKO458833 FUK458833 GEG458833 GOC458833 GXY458833 HHU458833 HRQ458833 IBM458833 ILI458833 IVE458833 JFA458833 JOW458833 JYS458833 KIO458833 KSK458833 LCG458833 LMC458833 LVY458833 MFU458833 MPQ458833 MZM458833 NJI458833 NTE458833 ODA458833 OMW458833 OWS458833 PGO458833 PQK458833 QAG458833 QKC458833 QTY458833 RDU458833 RNQ458833 RXM458833 SHI458833 SRE458833 TBA458833 TKW458833 TUS458833 UEO458833 UOK458833 UYG458833 VIC458833 VRY458833 WBU458833 WLQ458833 WVM458833 G524369 JA524369 SW524369 ACS524369 AMO524369 AWK524369 BGG524369 BQC524369 BZY524369 CJU524369 CTQ524369 DDM524369 DNI524369 DXE524369 EHA524369 EQW524369 FAS524369 FKO524369 FUK524369 GEG524369 GOC524369 GXY524369 HHU524369 HRQ524369 IBM524369 ILI524369 IVE524369 JFA524369 JOW524369 JYS524369 KIO524369 KSK524369 LCG524369 LMC524369 LVY524369 MFU524369 MPQ524369 MZM524369 NJI524369 NTE524369 ODA524369 OMW524369 OWS524369 PGO524369 PQK524369 QAG524369 QKC524369 QTY524369 RDU524369 RNQ524369 RXM524369 SHI524369 SRE524369 TBA524369 TKW524369 TUS524369 UEO524369 UOK524369 UYG524369 VIC524369 VRY524369 WBU524369 WLQ524369 WVM524369 G589905 JA589905 SW589905 ACS589905 AMO589905 AWK589905 BGG589905 BQC589905 BZY589905 CJU589905 CTQ589905 DDM589905 DNI589905 DXE589905 EHA589905 EQW589905 FAS589905 FKO589905 FUK589905 GEG589905 GOC589905 GXY589905 HHU589905 HRQ589905 IBM589905 ILI589905 IVE589905 JFA589905 JOW589905 JYS589905 KIO589905 KSK589905 LCG589905 LMC589905 LVY589905 MFU589905 MPQ589905 MZM589905 NJI589905 NTE589905 ODA589905 OMW589905 OWS589905 PGO589905 PQK589905 QAG589905 QKC589905 QTY589905 RDU589905 RNQ589905 RXM589905 SHI589905 SRE589905 TBA589905 TKW589905 TUS589905 UEO589905 UOK589905 UYG589905 VIC589905 VRY589905 WBU589905 WLQ589905 WVM589905 G655441 JA655441 SW655441 ACS655441 AMO655441 AWK655441 BGG655441 BQC655441 BZY655441 CJU655441 CTQ655441 DDM655441 DNI655441 DXE655441 EHA655441 EQW655441 FAS655441 FKO655441 FUK655441 GEG655441 GOC655441 GXY655441 HHU655441 HRQ655441 IBM655441 ILI655441 IVE655441 JFA655441 JOW655441 JYS655441 KIO655441 KSK655441 LCG655441 LMC655441 LVY655441 MFU655441 MPQ655441 MZM655441 NJI655441 NTE655441 ODA655441 OMW655441 OWS655441 PGO655441 PQK655441 QAG655441 QKC655441 QTY655441 RDU655441 RNQ655441 RXM655441 SHI655441 SRE655441 TBA655441 TKW655441 TUS655441 UEO655441 UOK655441 UYG655441 VIC655441 VRY655441 WBU655441 WLQ655441 WVM655441 G720977 JA720977 SW720977 ACS720977 AMO720977 AWK720977 BGG720977 BQC720977 BZY720977 CJU720977 CTQ720977 DDM720977 DNI720977 DXE720977 EHA720977 EQW720977 FAS720977 FKO720977 FUK720977 GEG720977 GOC720977 GXY720977 HHU720977 HRQ720977 IBM720977 ILI720977 IVE720977 JFA720977 JOW720977 JYS720977 KIO720977 KSK720977 LCG720977 LMC720977 LVY720977 MFU720977 MPQ720977 MZM720977 NJI720977 NTE720977 ODA720977 OMW720977 OWS720977 PGO720977 PQK720977 QAG720977 QKC720977 QTY720977 RDU720977 RNQ720977 RXM720977 SHI720977 SRE720977 TBA720977 TKW720977 TUS720977 UEO720977 UOK720977 UYG720977 VIC720977 VRY720977 WBU720977 WLQ720977 WVM720977 G786513 JA786513 SW786513 ACS786513 AMO786513 AWK786513 BGG786513 BQC786513 BZY786513 CJU786513 CTQ786513 DDM786513 DNI786513 DXE786513 EHA786513 EQW786513 FAS786513 FKO786513 FUK786513 GEG786513 GOC786513 GXY786513 HHU786513 HRQ786513 IBM786513 ILI786513 IVE786513 JFA786513 JOW786513 JYS786513 KIO786513 KSK786513 LCG786513 LMC786513 LVY786513 MFU786513 MPQ786513 MZM786513 NJI786513 NTE786513 ODA786513 OMW786513 OWS786513 PGO786513 PQK786513 QAG786513 QKC786513 QTY786513 RDU786513 RNQ786513 RXM786513 SHI786513 SRE786513 TBA786513 TKW786513 TUS786513 UEO786513 UOK786513 UYG786513 VIC786513 VRY786513 WBU786513 WLQ786513 WVM786513 G852049 JA852049 SW852049 ACS852049 AMO852049 AWK852049 BGG852049 BQC852049 BZY852049 CJU852049 CTQ852049 DDM852049 DNI852049 DXE852049 EHA852049 EQW852049 FAS852049 FKO852049 FUK852049 GEG852049 GOC852049 GXY852049 HHU852049 HRQ852049 IBM852049 ILI852049 IVE852049 JFA852049 JOW852049 JYS852049 KIO852049 KSK852049 LCG852049 LMC852049 LVY852049 MFU852049 MPQ852049 MZM852049 NJI852049 NTE852049 ODA852049 OMW852049 OWS852049 PGO852049 PQK852049 QAG852049 QKC852049 QTY852049 RDU852049 RNQ852049 RXM852049 SHI852049 SRE852049 TBA852049 TKW852049 TUS852049 UEO852049 UOK852049 UYG852049 VIC852049 VRY852049 WBU852049 WLQ852049 WVM852049 G917585 JA917585 SW917585 ACS917585 AMO917585 AWK917585 BGG917585 BQC917585 BZY917585 CJU917585 CTQ917585 DDM917585 DNI917585 DXE917585 EHA917585 EQW917585 FAS917585 FKO917585 FUK917585 GEG917585 GOC917585 GXY917585 HHU917585 HRQ917585 IBM917585 ILI917585 IVE917585 JFA917585 JOW917585 JYS917585 KIO917585 KSK917585 LCG917585 LMC917585 LVY917585 MFU917585 MPQ917585 MZM917585 NJI917585 NTE917585 ODA917585 OMW917585 OWS917585 PGO917585 PQK917585 QAG917585 QKC917585 QTY917585 RDU917585 RNQ917585 RXM917585 SHI917585 SRE917585 TBA917585 TKW917585 TUS917585 UEO917585 UOK917585 UYG917585 VIC917585 VRY917585 WBU917585 WLQ917585 WVM917585 G983121 JA983121 SW983121 ACS983121 AMO983121 AWK983121 BGG983121 BQC983121 BZY983121 CJU983121 CTQ983121 DDM983121 DNI983121 DXE983121 EHA983121 EQW983121 FAS983121 FKO983121 FUK983121 GEG983121 GOC983121 GXY983121 HHU983121 HRQ983121 IBM983121 ILI983121 IVE983121 JFA983121 JOW983121 JYS983121 KIO983121 KSK983121 LCG983121 LMC983121 LVY983121 MFU983121 MPQ983121 MZM983121 NJI983121 NTE983121 ODA983121 OMW983121 OWS983121 PGO983121 PQK983121 QAG983121 QKC983121 QTY983121 RDU983121 RNQ983121 RXM983121 SHI983121 SRE983121 TBA983121 TKW983121 TUS983121 UEO983121 UOK983121 UYG983121 VIC983121 VRY983121 WBU983121 WLQ983121 WVM983121 G75:G76 JA75:JA76 SW75:SW76 ACS75:ACS76 AMO75:AMO76 AWK75:AWK76 BGG75:BGG76 BQC75:BQC76 BZY75:BZY76 CJU75:CJU76 CTQ75:CTQ76 DDM75:DDM76 DNI75:DNI76 DXE75:DXE76 EHA75:EHA76 EQW75:EQW76 FAS75:FAS76 FKO75:FKO76 FUK75:FUK76 GEG75:GEG76 GOC75:GOC76 GXY75:GXY76 HHU75:HHU76 HRQ75:HRQ76 IBM75:IBM76 ILI75:ILI76 IVE75:IVE76 JFA75:JFA76 JOW75:JOW76 JYS75:JYS76 KIO75:KIO76 KSK75:KSK76 LCG75:LCG76 LMC75:LMC76 LVY75:LVY76 MFU75:MFU76 MPQ75:MPQ76 MZM75:MZM76 NJI75:NJI76 NTE75:NTE76 ODA75:ODA76 OMW75:OMW76 OWS75:OWS76 PGO75:PGO76 PQK75:PQK76 QAG75:QAG76 QKC75:QKC76 QTY75:QTY76 RDU75:RDU76 RNQ75:RNQ76 RXM75:RXM76 SHI75:SHI76 SRE75:SRE76 TBA75:TBA76 TKW75:TKW76 TUS75:TUS76 UEO75:UEO76 UOK75:UOK76 UYG75:UYG76 VIC75:VIC76 VRY75:VRY76 WBU75:WBU76 WLQ75:WLQ76 WVM75:WVM76 G65611:G65612 JA65611:JA65612 SW65611:SW65612 ACS65611:ACS65612 AMO65611:AMO65612 AWK65611:AWK65612 BGG65611:BGG65612 BQC65611:BQC65612 BZY65611:BZY65612 CJU65611:CJU65612 CTQ65611:CTQ65612 DDM65611:DDM65612 DNI65611:DNI65612 DXE65611:DXE65612 EHA65611:EHA65612 EQW65611:EQW65612 FAS65611:FAS65612 FKO65611:FKO65612 FUK65611:FUK65612 GEG65611:GEG65612 GOC65611:GOC65612 GXY65611:GXY65612 HHU65611:HHU65612 HRQ65611:HRQ65612 IBM65611:IBM65612 ILI65611:ILI65612 IVE65611:IVE65612 JFA65611:JFA65612 JOW65611:JOW65612 JYS65611:JYS65612 KIO65611:KIO65612 KSK65611:KSK65612 LCG65611:LCG65612 LMC65611:LMC65612 LVY65611:LVY65612 MFU65611:MFU65612 MPQ65611:MPQ65612 MZM65611:MZM65612 NJI65611:NJI65612 NTE65611:NTE65612 ODA65611:ODA65612 OMW65611:OMW65612 OWS65611:OWS65612 PGO65611:PGO65612 PQK65611:PQK65612 QAG65611:QAG65612 QKC65611:QKC65612 QTY65611:QTY65612 RDU65611:RDU65612 RNQ65611:RNQ65612 RXM65611:RXM65612 SHI65611:SHI65612 SRE65611:SRE65612 TBA65611:TBA65612 TKW65611:TKW65612 TUS65611:TUS65612 UEO65611:UEO65612 UOK65611:UOK65612 UYG65611:UYG65612 VIC65611:VIC65612 VRY65611:VRY65612 WBU65611:WBU65612 WLQ65611:WLQ65612 WVM65611:WVM65612 G131147:G131148 JA131147:JA131148 SW131147:SW131148 ACS131147:ACS131148 AMO131147:AMO131148 AWK131147:AWK131148 BGG131147:BGG131148 BQC131147:BQC131148 BZY131147:BZY131148 CJU131147:CJU131148 CTQ131147:CTQ131148 DDM131147:DDM131148 DNI131147:DNI131148 DXE131147:DXE131148 EHA131147:EHA131148 EQW131147:EQW131148 FAS131147:FAS131148 FKO131147:FKO131148 FUK131147:FUK131148 GEG131147:GEG131148 GOC131147:GOC131148 GXY131147:GXY131148 HHU131147:HHU131148 HRQ131147:HRQ131148 IBM131147:IBM131148 ILI131147:ILI131148 IVE131147:IVE131148 JFA131147:JFA131148 JOW131147:JOW131148 JYS131147:JYS131148 KIO131147:KIO131148 KSK131147:KSK131148 LCG131147:LCG131148 LMC131147:LMC131148 LVY131147:LVY131148 MFU131147:MFU131148 MPQ131147:MPQ131148 MZM131147:MZM131148 NJI131147:NJI131148 NTE131147:NTE131148 ODA131147:ODA131148 OMW131147:OMW131148 OWS131147:OWS131148 PGO131147:PGO131148 PQK131147:PQK131148 QAG131147:QAG131148 QKC131147:QKC131148 QTY131147:QTY131148 RDU131147:RDU131148 RNQ131147:RNQ131148 RXM131147:RXM131148 SHI131147:SHI131148 SRE131147:SRE131148 TBA131147:TBA131148 TKW131147:TKW131148 TUS131147:TUS131148 UEO131147:UEO131148 UOK131147:UOK131148 UYG131147:UYG131148 VIC131147:VIC131148 VRY131147:VRY131148 WBU131147:WBU131148 WLQ131147:WLQ131148 WVM131147:WVM131148 G196683:G196684 JA196683:JA196684 SW196683:SW196684 ACS196683:ACS196684 AMO196683:AMO196684 AWK196683:AWK196684 BGG196683:BGG196684 BQC196683:BQC196684 BZY196683:BZY196684 CJU196683:CJU196684 CTQ196683:CTQ196684 DDM196683:DDM196684 DNI196683:DNI196684 DXE196683:DXE196684 EHA196683:EHA196684 EQW196683:EQW196684 FAS196683:FAS196684 FKO196683:FKO196684 FUK196683:FUK196684 GEG196683:GEG196684 GOC196683:GOC196684 GXY196683:GXY196684 HHU196683:HHU196684 HRQ196683:HRQ196684 IBM196683:IBM196684 ILI196683:ILI196684 IVE196683:IVE196684 JFA196683:JFA196684 JOW196683:JOW196684 JYS196683:JYS196684 KIO196683:KIO196684 KSK196683:KSK196684 LCG196683:LCG196684 LMC196683:LMC196684 LVY196683:LVY196684 MFU196683:MFU196684 MPQ196683:MPQ196684 MZM196683:MZM196684 NJI196683:NJI196684 NTE196683:NTE196684 ODA196683:ODA196684 OMW196683:OMW196684 OWS196683:OWS196684 PGO196683:PGO196684 PQK196683:PQK196684 QAG196683:QAG196684 QKC196683:QKC196684 QTY196683:QTY196684 RDU196683:RDU196684 RNQ196683:RNQ196684 RXM196683:RXM196684 SHI196683:SHI196684 SRE196683:SRE196684 TBA196683:TBA196684 TKW196683:TKW196684 TUS196683:TUS196684 UEO196683:UEO196684 UOK196683:UOK196684 UYG196683:UYG196684 VIC196683:VIC196684 VRY196683:VRY196684 WBU196683:WBU196684 WLQ196683:WLQ196684 WVM196683:WVM196684 G262219:G262220 JA262219:JA262220 SW262219:SW262220 ACS262219:ACS262220 AMO262219:AMO262220 AWK262219:AWK262220 BGG262219:BGG262220 BQC262219:BQC262220 BZY262219:BZY262220 CJU262219:CJU262220 CTQ262219:CTQ262220 DDM262219:DDM262220 DNI262219:DNI262220 DXE262219:DXE262220 EHA262219:EHA262220 EQW262219:EQW262220 FAS262219:FAS262220 FKO262219:FKO262220 FUK262219:FUK262220 GEG262219:GEG262220 GOC262219:GOC262220 GXY262219:GXY262220 HHU262219:HHU262220 HRQ262219:HRQ262220 IBM262219:IBM262220 ILI262219:ILI262220 IVE262219:IVE262220 JFA262219:JFA262220 JOW262219:JOW262220 JYS262219:JYS262220 KIO262219:KIO262220 KSK262219:KSK262220 LCG262219:LCG262220 LMC262219:LMC262220 LVY262219:LVY262220 MFU262219:MFU262220 MPQ262219:MPQ262220 MZM262219:MZM262220 NJI262219:NJI262220 NTE262219:NTE262220 ODA262219:ODA262220 OMW262219:OMW262220 OWS262219:OWS262220 PGO262219:PGO262220 PQK262219:PQK262220 QAG262219:QAG262220 QKC262219:QKC262220 QTY262219:QTY262220 RDU262219:RDU262220 RNQ262219:RNQ262220 RXM262219:RXM262220 SHI262219:SHI262220 SRE262219:SRE262220 TBA262219:TBA262220 TKW262219:TKW262220 TUS262219:TUS262220 UEO262219:UEO262220 UOK262219:UOK262220 UYG262219:UYG262220 VIC262219:VIC262220 VRY262219:VRY262220 WBU262219:WBU262220 WLQ262219:WLQ262220 WVM262219:WVM262220 G327755:G327756 JA327755:JA327756 SW327755:SW327756 ACS327755:ACS327756 AMO327755:AMO327756 AWK327755:AWK327756 BGG327755:BGG327756 BQC327755:BQC327756 BZY327755:BZY327756 CJU327755:CJU327756 CTQ327755:CTQ327756 DDM327755:DDM327756 DNI327755:DNI327756 DXE327755:DXE327756 EHA327755:EHA327756 EQW327755:EQW327756 FAS327755:FAS327756 FKO327755:FKO327756 FUK327755:FUK327756 GEG327755:GEG327756 GOC327755:GOC327756 GXY327755:GXY327756 HHU327755:HHU327756 HRQ327755:HRQ327756 IBM327755:IBM327756 ILI327755:ILI327756 IVE327755:IVE327756 JFA327755:JFA327756 JOW327755:JOW327756 JYS327755:JYS327756 KIO327755:KIO327756 KSK327755:KSK327756 LCG327755:LCG327756 LMC327755:LMC327756 LVY327755:LVY327756 MFU327755:MFU327756 MPQ327755:MPQ327756 MZM327755:MZM327756 NJI327755:NJI327756 NTE327755:NTE327756 ODA327755:ODA327756 OMW327755:OMW327756 OWS327755:OWS327756 PGO327755:PGO327756 PQK327755:PQK327756 QAG327755:QAG327756 QKC327755:QKC327756 QTY327755:QTY327756 RDU327755:RDU327756 RNQ327755:RNQ327756 RXM327755:RXM327756 SHI327755:SHI327756 SRE327755:SRE327756 TBA327755:TBA327756 TKW327755:TKW327756 TUS327755:TUS327756 UEO327755:UEO327756 UOK327755:UOK327756 UYG327755:UYG327756 VIC327755:VIC327756 VRY327755:VRY327756 WBU327755:WBU327756 WLQ327755:WLQ327756 WVM327755:WVM327756 G393291:G393292 JA393291:JA393292 SW393291:SW393292 ACS393291:ACS393292 AMO393291:AMO393292 AWK393291:AWK393292 BGG393291:BGG393292 BQC393291:BQC393292 BZY393291:BZY393292 CJU393291:CJU393292 CTQ393291:CTQ393292 DDM393291:DDM393292 DNI393291:DNI393292 DXE393291:DXE393292 EHA393291:EHA393292 EQW393291:EQW393292 FAS393291:FAS393292 FKO393291:FKO393292 FUK393291:FUK393292 GEG393291:GEG393292 GOC393291:GOC393292 GXY393291:GXY393292 HHU393291:HHU393292 HRQ393291:HRQ393292 IBM393291:IBM393292 ILI393291:ILI393292 IVE393291:IVE393292 JFA393291:JFA393292 JOW393291:JOW393292 JYS393291:JYS393292 KIO393291:KIO393292 KSK393291:KSK393292 LCG393291:LCG393292 LMC393291:LMC393292 LVY393291:LVY393292 MFU393291:MFU393292 MPQ393291:MPQ393292 MZM393291:MZM393292 NJI393291:NJI393292 NTE393291:NTE393292 ODA393291:ODA393292 OMW393291:OMW393292 OWS393291:OWS393292 PGO393291:PGO393292 PQK393291:PQK393292 QAG393291:QAG393292 QKC393291:QKC393292 QTY393291:QTY393292 RDU393291:RDU393292 RNQ393291:RNQ393292 RXM393291:RXM393292 SHI393291:SHI393292 SRE393291:SRE393292 TBA393291:TBA393292 TKW393291:TKW393292 TUS393291:TUS393292 UEO393291:UEO393292 UOK393291:UOK393292 UYG393291:UYG393292 VIC393291:VIC393292 VRY393291:VRY393292 WBU393291:WBU393292 WLQ393291:WLQ393292 WVM393291:WVM393292 G458827:G458828 JA458827:JA458828 SW458827:SW458828 ACS458827:ACS458828 AMO458827:AMO458828 AWK458827:AWK458828 BGG458827:BGG458828 BQC458827:BQC458828 BZY458827:BZY458828 CJU458827:CJU458828 CTQ458827:CTQ458828 DDM458827:DDM458828 DNI458827:DNI458828 DXE458827:DXE458828 EHA458827:EHA458828 EQW458827:EQW458828 FAS458827:FAS458828 FKO458827:FKO458828 FUK458827:FUK458828 GEG458827:GEG458828 GOC458827:GOC458828 GXY458827:GXY458828 HHU458827:HHU458828 HRQ458827:HRQ458828 IBM458827:IBM458828 ILI458827:ILI458828 IVE458827:IVE458828 JFA458827:JFA458828 JOW458827:JOW458828 JYS458827:JYS458828 KIO458827:KIO458828 KSK458827:KSK458828 LCG458827:LCG458828 LMC458827:LMC458828 LVY458827:LVY458828 MFU458827:MFU458828 MPQ458827:MPQ458828 MZM458827:MZM458828 NJI458827:NJI458828 NTE458827:NTE458828 ODA458827:ODA458828 OMW458827:OMW458828 OWS458827:OWS458828 PGO458827:PGO458828 PQK458827:PQK458828 QAG458827:QAG458828 QKC458827:QKC458828 QTY458827:QTY458828 RDU458827:RDU458828 RNQ458827:RNQ458828 RXM458827:RXM458828 SHI458827:SHI458828 SRE458827:SRE458828 TBA458827:TBA458828 TKW458827:TKW458828 TUS458827:TUS458828 UEO458827:UEO458828 UOK458827:UOK458828 UYG458827:UYG458828 VIC458827:VIC458828 VRY458827:VRY458828 WBU458827:WBU458828 WLQ458827:WLQ458828 WVM458827:WVM458828 G524363:G524364 JA524363:JA524364 SW524363:SW524364 ACS524363:ACS524364 AMO524363:AMO524364 AWK524363:AWK524364 BGG524363:BGG524364 BQC524363:BQC524364 BZY524363:BZY524364 CJU524363:CJU524364 CTQ524363:CTQ524364 DDM524363:DDM524364 DNI524363:DNI524364 DXE524363:DXE524364 EHA524363:EHA524364 EQW524363:EQW524364 FAS524363:FAS524364 FKO524363:FKO524364 FUK524363:FUK524364 GEG524363:GEG524364 GOC524363:GOC524364 GXY524363:GXY524364 HHU524363:HHU524364 HRQ524363:HRQ524364 IBM524363:IBM524364 ILI524363:ILI524364 IVE524363:IVE524364 JFA524363:JFA524364 JOW524363:JOW524364 JYS524363:JYS524364 KIO524363:KIO524364 KSK524363:KSK524364 LCG524363:LCG524364 LMC524363:LMC524364 LVY524363:LVY524364 MFU524363:MFU524364 MPQ524363:MPQ524364 MZM524363:MZM524364 NJI524363:NJI524364 NTE524363:NTE524364 ODA524363:ODA524364 OMW524363:OMW524364 OWS524363:OWS524364 PGO524363:PGO524364 PQK524363:PQK524364 QAG524363:QAG524364 QKC524363:QKC524364 QTY524363:QTY524364 RDU524363:RDU524364 RNQ524363:RNQ524364 RXM524363:RXM524364 SHI524363:SHI524364 SRE524363:SRE524364 TBA524363:TBA524364 TKW524363:TKW524364 TUS524363:TUS524364 UEO524363:UEO524364 UOK524363:UOK524364 UYG524363:UYG524364 VIC524363:VIC524364 VRY524363:VRY524364 WBU524363:WBU524364 WLQ524363:WLQ524364 WVM524363:WVM524364 G589899:G589900 JA589899:JA589900 SW589899:SW589900 ACS589899:ACS589900 AMO589899:AMO589900 AWK589899:AWK589900 BGG589899:BGG589900 BQC589899:BQC589900 BZY589899:BZY589900 CJU589899:CJU589900 CTQ589899:CTQ589900 DDM589899:DDM589900 DNI589899:DNI589900 DXE589899:DXE589900 EHA589899:EHA589900 EQW589899:EQW589900 FAS589899:FAS589900 FKO589899:FKO589900 FUK589899:FUK589900 GEG589899:GEG589900 GOC589899:GOC589900 GXY589899:GXY589900 HHU589899:HHU589900 HRQ589899:HRQ589900 IBM589899:IBM589900 ILI589899:ILI589900 IVE589899:IVE589900 JFA589899:JFA589900 JOW589899:JOW589900 JYS589899:JYS589900 KIO589899:KIO589900 KSK589899:KSK589900 LCG589899:LCG589900 LMC589899:LMC589900 LVY589899:LVY589900 MFU589899:MFU589900 MPQ589899:MPQ589900 MZM589899:MZM589900 NJI589899:NJI589900 NTE589899:NTE589900 ODA589899:ODA589900 OMW589899:OMW589900 OWS589899:OWS589900 PGO589899:PGO589900 PQK589899:PQK589900 QAG589899:QAG589900 QKC589899:QKC589900 QTY589899:QTY589900 RDU589899:RDU589900 RNQ589899:RNQ589900 RXM589899:RXM589900 SHI589899:SHI589900 SRE589899:SRE589900 TBA589899:TBA589900 TKW589899:TKW589900 TUS589899:TUS589900 UEO589899:UEO589900 UOK589899:UOK589900 UYG589899:UYG589900 VIC589899:VIC589900 VRY589899:VRY589900 WBU589899:WBU589900 WLQ589899:WLQ589900 WVM589899:WVM589900 G655435:G655436 JA655435:JA655436 SW655435:SW655436 ACS655435:ACS655436 AMO655435:AMO655436 AWK655435:AWK655436 BGG655435:BGG655436 BQC655435:BQC655436 BZY655435:BZY655436 CJU655435:CJU655436 CTQ655435:CTQ655436 DDM655435:DDM655436 DNI655435:DNI655436 DXE655435:DXE655436 EHA655435:EHA655436 EQW655435:EQW655436 FAS655435:FAS655436 FKO655435:FKO655436 FUK655435:FUK655436 GEG655435:GEG655436 GOC655435:GOC655436 GXY655435:GXY655436 HHU655435:HHU655436 HRQ655435:HRQ655436 IBM655435:IBM655436 ILI655435:ILI655436 IVE655435:IVE655436 JFA655435:JFA655436 JOW655435:JOW655436 JYS655435:JYS655436 KIO655435:KIO655436 KSK655435:KSK655436 LCG655435:LCG655436 LMC655435:LMC655436 LVY655435:LVY655436 MFU655435:MFU655436 MPQ655435:MPQ655436 MZM655435:MZM655436 NJI655435:NJI655436 NTE655435:NTE655436 ODA655435:ODA655436 OMW655435:OMW655436 OWS655435:OWS655436 PGO655435:PGO655436 PQK655435:PQK655436 QAG655435:QAG655436 QKC655435:QKC655436 QTY655435:QTY655436 RDU655435:RDU655436 RNQ655435:RNQ655436 RXM655435:RXM655436 SHI655435:SHI655436 SRE655435:SRE655436 TBA655435:TBA655436 TKW655435:TKW655436 TUS655435:TUS655436 UEO655435:UEO655436 UOK655435:UOK655436 UYG655435:UYG655436 VIC655435:VIC655436 VRY655435:VRY655436 WBU655435:WBU655436 WLQ655435:WLQ655436 WVM655435:WVM655436 G720971:G720972 JA720971:JA720972 SW720971:SW720972 ACS720971:ACS720972 AMO720971:AMO720972 AWK720971:AWK720972 BGG720971:BGG720972 BQC720971:BQC720972 BZY720971:BZY720972 CJU720971:CJU720972 CTQ720971:CTQ720972 DDM720971:DDM720972 DNI720971:DNI720972 DXE720971:DXE720972 EHA720971:EHA720972 EQW720971:EQW720972 FAS720971:FAS720972 FKO720971:FKO720972 FUK720971:FUK720972 GEG720971:GEG720972 GOC720971:GOC720972 GXY720971:GXY720972 HHU720971:HHU720972 HRQ720971:HRQ720972 IBM720971:IBM720972 ILI720971:ILI720972 IVE720971:IVE720972 JFA720971:JFA720972 JOW720971:JOW720972 JYS720971:JYS720972 KIO720971:KIO720972 KSK720971:KSK720972 LCG720971:LCG720972 LMC720971:LMC720972 LVY720971:LVY720972 MFU720971:MFU720972 MPQ720971:MPQ720972 MZM720971:MZM720972 NJI720971:NJI720972 NTE720971:NTE720972 ODA720971:ODA720972 OMW720971:OMW720972 OWS720971:OWS720972 PGO720971:PGO720972 PQK720971:PQK720972 QAG720971:QAG720972 QKC720971:QKC720972 QTY720971:QTY720972 RDU720971:RDU720972 RNQ720971:RNQ720972 RXM720971:RXM720972 SHI720971:SHI720972 SRE720971:SRE720972 TBA720971:TBA720972 TKW720971:TKW720972 TUS720971:TUS720972 UEO720971:UEO720972 UOK720971:UOK720972 UYG720971:UYG720972 VIC720971:VIC720972 VRY720971:VRY720972 WBU720971:WBU720972 WLQ720971:WLQ720972 WVM720971:WVM720972 G786507:G786508 JA786507:JA786508 SW786507:SW786508 ACS786507:ACS786508 AMO786507:AMO786508 AWK786507:AWK786508 BGG786507:BGG786508 BQC786507:BQC786508 BZY786507:BZY786508 CJU786507:CJU786508 CTQ786507:CTQ786508 DDM786507:DDM786508 DNI786507:DNI786508 DXE786507:DXE786508 EHA786507:EHA786508 EQW786507:EQW786508 FAS786507:FAS786508 FKO786507:FKO786508 FUK786507:FUK786508 GEG786507:GEG786508 GOC786507:GOC786508 GXY786507:GXY786508 HHU786507:HHU786508 HRQ786507:HRQ786508 IBM786507:IBM786508 ILI786507:ILI786508 IVE786507:IVE786508 JFA786507:JFA786508 JOW786507:JOW786508 JYS786507:JYS786508 KIO786507:KIO786508 KSK786507:KSK786508 LCG786507:LCG786508 LMC786507:LMC786508 LVY786507:LVY786508 MFU786507:MFU786508 MPQ786507:MPQ786508 MZM786507:MZM786508 NJI786507:NJI786508 NTE786507:NTE786508 ODA786507:ODA786508 OMW786507:OMW786508 OWS786507:OWS786508 PGO786507:PGO786508 PQK786507:PQK786508 QAG786507:QAG786508 QKC786507:QKC786508 QTY786507:QTY786508 RDU786507:RDU786508 RNQ786507:RNQ786508 RXM786507:RXM786508 SHI786507:SHI786508 SRE786507:SRE786508 TBA786507:TBA786508 TKW786507:TKW786508 TUS786507:TUS786508 UEO786507:UEO786508 UOK786507:UOK786508 UYG786507:UYG786508 VIC786507:VIC786508 VRY786507:VRY786508 WBU786507:WBU786508 WLQ786507:WLQ786508 WVM786507:WVM786508 G852043:G852044 JA852043:JA852044 SW852043:SW852044 ACS852043:ACS852044 AMO852043:AMO852044 AWK852043:AWK852044 BGG852043:BGG852044 BQC852043:BQC852044 BZY852043:BZY852044 CJU852043:CJU852044 CTQ852043:CTQ852044 DDM852043:DDM852044 DNI852043:DNI852044 DXE852043:DXE852044 EHA852043:EHA852044 EQW852043:EQW852044 FAS852043:FAS852044 FKO852043:FKO852044 FUK852043:FUK852044 GEG852043:GEG852044 GOC852043:GOC852044 GXY852043:GXY852044 HHU852043:HHU852044 HRQ852043:HRQ852044 IBM852043:IBM852044 ILI852043:ILI852044 IVE852043:IVE852044 JFA852043:JFA852044 JOW852043:JOW852044 JYS852043:JYS852044 KIO852043:KIO852044 KSK852043:KSK852044 LCG852043:LCG852044 LMC852043:LMC852044 LVY852043:LVY852044 MFU852043:MFU852044 MPQ852043:MPQ852044 MZM852043:MZM852044 NJI852043:NJI852044 NTE852043:NTE852044 ODA852043:ODA852044 OMW852043:OMW852044 OWS852043:OWS852044 PGO852043:PGO852044 PQK852043:PQK852044 QAG852043:QAG852044 QKC852043:QKC852044 QTY852043:QTY852044 RDU852043:RDU852044 RNQ852043:RNQ852044 RXM852043:RXM852044 SHI852043:SHI852044 SRE852043:SRE852044 TBA852043:TBA852044 TKW852043:TKW852044 TUS852043:TUS852044 UEO852043:UEO852044 UOK852043:UOK852044 UYG852043:UYG852044 VIC852043:VIC852044 VRY852043:VRY852044 WBU852043:WBU852044 WLQ852043:WLQ852044 WVM852043:WVM852044 G917579:G917580 JA917579:JA917580 SW917579:SW917580 ACS917579:ACS917580 AMO917579:AMO917580 AWK917579:AWK917580 BGG917579:BGG917580 BQC917579:BQC917580 BZY917579:BZY917580 CJU917579:CJU917580 CTQ917579:CTQ917580 DDM917579:DDM917580 DNI917579:DNI917580 DXE917579:DXE917580 EHA917579:EHA917580 EQW917579:EQW917580 FAS917579:FAS917580 FKO917579:FKO917580 FUK917579:FUK917580 GEG917579:GEG917580 GOC917579:GOC917580 GXY917579:GXY917580 HHU917579:HHU917580 HRQ917579:HRQ917580 IBM917579:IBM917580 ILI917579:ILI917580 IVE917579:IVE917580 JFA917579:JFA917580 JOW917579:JOW917580 JYS917579:JYS917580 KIO917579:KIO917580 KSK917579:KSK917580 LCG917579:LCG917580 LMC917579:LMC917580 LVY917579:LVY917580 MFU917579:MFU917580 MPQ917579:MPQ917580 MZM917579:MZM917580 NJI917579:NJI917580 NTE917579:NTE917580 ODA917579:ODA917580 OMW917579:OMW917580 OWS917579:OWS917580 PGO917579:PGO917580 PQK917579:PQK917580 QAG917579:QAG917580 QKC917579:QKC917580 QTY917579:QTY917580 RDU917579:RDU917580 RNQ917579:RNQ917580 RXM917579:RXM917580 SHI917579:SHI917580 SRE917579:SRE917580 TBA917579:TBA917580 TKW917579:TKW917580 TUS917579:TUS917580 UEO917579:UEO917580 UOK917579:UOK917580 UYG917579:UYG917580 VIC917579:VIC917580 VRY917579:VRY917580 WBU917579:WBU917580 WLQ917579:WLQ917580 WVM917579:WVM917580 G983115:G983116 JA983115:JA983116 SW983115:SW983116 ACS983115:ACS983116 AMO983115:AMO983116 AWK983115:AWK983116 BGG983115:BGG983116 BQC983115:BQC983116 BZY983115:BZY983116 CJU983115:CJU983116 CTQ983115:CTQ983116 DDM983115:DDM983116 DNI983115:DNI983116 DXE983115:DXE983116 EHA983115:EHA983116 EQW983115:EQW983116 FAS983115:FAS983116 FKO983115:FKO983116 FUK983115:FUK983116 GEG983115:GEG983116 GOC983115:GOC983116 GXY983115:GXY983116 HHU983115:HHU983116 HRQ983115:HRQ983116 IBM983115:IBM983116 ILI983115:ILI983116 IVE983115:IVE983116 JFA983115:JFA983116 JOW983115:JOW983116 JYS983115:JYS983116 KIO983115:KIO983116 KSK983115:KSK983116 LCG983115:LCG983116 LMC983115:LMC983116 LVY983115:LVY983116 MFU983115:MFU983116 MPQ983115:MPQ983116 MZM983115:MZM983116 NJI983115:NJI983116 NTE983115:NTE983116 ODA983115:ODA983116 OMW983115:OMW983116 OWS983115:OWS983116 PGO983115:PGO983116 PQK983115:PQK983116 QAG983115:QAG983116 QKC983115:QKC983116 QTY983115:QTY983116 RDU983115:RDU983116 RNQ983115:RNQ983116 RXM983115:RXM983116 SHI983115:SHI983116 SRE983115:SRE983116 TBA983115:TBA983116 TKW983115:TKW983116 TUS983115:TUS983116 UEO983115:UEO983116 UOK983115:UOK983116 UYG983115:UYG983116 VIC983115:VIC983116 VRY983115:VRY983116 WBU983115:WBU983116 WLQ983115:WLQ983116 WVM983115:WVM983116 G79 JA79 SW79 ACS79 AMO79 AWK79 BGG79 BQC79 BZY79 CJU79 CTQ79 DDM79 DNI79 DXE79 EHA79 EQW79 FAS79 FKO79 FUK79 GEG79 GOC79 GXY79 HHU79 HRQ79 IBM79 ILI79 IVE79 JFA79 JOW79 JYS79 KIO79 KSK79 LCG79 LMC79 LVY79 MFU79 MPQ79 MZM79 NJI79 NTE79 ODA79 OMW79 OWS79 PGO79 PQK79 QAG79 QKC79 QTY79 RDU79 RNQ79 RXM79 SHI79 SRE79 TBA79 TKW79 TUS79 UEO79 UOK79 UYG79 VIC79 VRY79 WBU79 WLQ79 WVM79 G65615 JA65615 SW65615 ACS65615 AMO65615 AWK65615 BGG65615 BQC65615 BZY65615 CJU65615 CTQ65615 DDM65615 DNI65615 DXE65615 EHA65615 EQW65615 FAS65615 FKO65615 FUK65615 GEG65615 GOC65615 GXY65615 HHU65615 HRQ65615 IBM65615 ILI65615 IVE65615 JFA65615 JOW65615 JYS65615 KIO65615 KSK65615 LCG65615 LMC65615 LVY65615 MFU65615 MPQ65615 MZM65615 NJI65615 NTE65615 ODA65615 OMW65615 OWS65615 PGO65615 PQK65615 QAG65615 QKC65615 QTY65615 RDU65615 RNQ65615 RXM65615 SHI65615 SRE65615 TBA65615 TKW65615 TUS65615 UEO65615 UOK65615 UYG65615 VIC65615 VRY65615 WBU65615 WLQ65615 WVM65615 G131151 JA131151 SW131151 ACS131151 AMO131151 AWK131151 BGG131151 BQC131151 BZY131151 CJU131151 CTQ131151 DDM131151 DNI131151 DXE131151 EHA131151 EQW131151 FAS131151 FKO131151 FUK131151 GEG131151 GOC131151 GXY131151 HHU131151 HRQ131151 IBM131151 ILI131151 IVE131151 JFA131151 JOW131151 JYS131151 KIO131151 KSK131151 LCG131151 LMC131151 LVY131151 MFU131151 MPQ131151 MZM131151 NJI131151 NTE131151 ODA131151 OMW131151 OWS131151 PGO131151 PQK131151 QAG131151 QKC131151 QTY131151 RDU131151 RNQ131151 RXM131151 SHI131151 SRE131151 TBA131151 TKW131151 TUS131151 UEO131151 UOK131151 UYG131151 VIC131151 VRY131151 WBU131151 WLQ131151 WVM131151 G196687 JA196687 SW196687 ACS196687 AMO196687 AWK196687 BGG196687 BQC196687 BZY196687 CJU196687 CTQ196687 DDM196687 DNI196687 DXE196687 EHA196687 EQW196687 FAS196687 FKO196687 FUK196687 GEG196687 GOC196687 GXY196687 HHU196687 HRQ196687 IBM196687 ILI196687 IVE196687 JFA196687 JOW196687 JYS196687 KIO196687 KSK196687 LCG196687 LMC196687 LVY196687 MFU196687 MPQ196687 MZM196687 NJI196687 NTE196687 ODA196687 OMW196687 OWS196687 PGO196687 PQK196687 QAG196687 QKC196687 QTY196687 RDU196687 RNQ196687 RXM196687 SHI196687 SRE196687 TBA196687 TKW196687 TUS196687 UEO196687 UOK196687 UYG196687 VIC196687 VRY196687 WBU196687 WLQ196687 WVM196687 G262223 JA262223 SW262223 ACS262223 AMO262223 AWK262223 BGG262223 BQC262223 BZY262223 CJU262223 CTQ262223 DDM262223 DNI262223 DXE262223 EHA262223 EQW262223 FAS262223 FKO262223 FUK262223 GEG262223 GOC262223 GXY262223 HHU262223 HRQ262223 IBM262223 ILI262223 IVE262223 JFA262223 JOW262223 JYS262223 KIO262223 KSK262223 LCG262223 LMC262223 LVY262223 MFU262223 MPQ262223 MZM262223 NJI262223 NTE262223 ODA262223 OMW262223 OWS262223 PGO262223 PQK262223 QAG262223 QKC262223 QTY262223 RDU262223 RNQ262223 RXM262223 SHI262223 SRE262223 TBA262223 TKW262223 TUS262223 UEO262223 UOK262223 UYG262223 VIC262223 VRY262223 WBU262223 WLQ262223 WVM262223 G327759 JA327759 SW327759 ACS327759 AMO327759 AWK327759 BGG327759 BQC327759 BZY327759 CJU327759 CTQ327759 DDM327759 DNI327759 DXE327759 EHA327759 EQW327759 FAS327759 FKO327759 FUK327759 GEG327759 GOC327759 GXY327759 HHU327759 HRQ327759 IBM327759 ILI327759 IVE327759 JFA327759 JOW327759 JYS327759 KIO327759 KSK327759 LCG327759 LMC327759 LVY327759 MFU327759 MPQ327759 MZM327759 NJI327759 NTE327759 ODA327759 OMW327759 OWS327759 PGO327759 PQK327759 QAG327759 QKC327759 QTY327759 RDU327759 RNQ327759 RXM327759 SHI327759 SRE327759 TBA327759 TKW327759 TUS327759 UEO327759 UOK327759 UYG327759 VIC327759 VRY327759 WBU327759 WLQ327759 WVM327759 G393295 JA393295 SW393295 ACS393295 AMO393295 AWK393295 BGG393295 BQC393295 BZY393295 CJU393295 CTQ393295 DDM393295 DNI393295 DXE393295 EHA393295 EQW393295 FAS393295 FKO393295 FUK393295 GEG393295 GOC393295 GXY393295 HHU393295 HRQ393295 IBM393295 ILI393295 IVE393295 JFA393295 JOW393295 JYS393295 KIO393295 KSK393295 LCG393295 LMC393295 LVY393295 MFU393295 MPQ393295 MZM393295 NJI393295 NTE393295 ODA393295 OMW393295 OWS393295 PGO393295 PQK393295 QAG393295 QKC393295 QTY393295 RDU393295 RNQ393295 RXM393295 SHI393295 SRE393295 TBA393295 TKW393295 TUS393295 UEO393295 UOK393295 UYG393295 VIC393295 VRY393295 WBU393295 WLQ393295 WVM393295 G458831 JA458831 SW458831 ACS458831 AMO458831 AWK458831 BGG458831 BQC458831 BZY458831 CJU458831 CTQ458831 DDM458831 DNI458831 DXE458831 EHA458831 EQW458831 FAS458831 FKO458831 FUK458831 GEG458831 GOC458831 GXY458831 HHU458831 HRQ458831 IBM458831 ILI458831 IVE458831 JFA458831 JOW458831 JYS458831 KIO458831 KSK458831 LCG458831 LMC458831 LVY458831 MFU458831 MPQ458831 MZM458831 NJI458831 NTE458831 ODA458831 OMW458831 OWS458831 PGO458831 PQK458831 QAG458831 QKC458831 QTY458831 RDU458831 RNQ458831 RXM458831 SHI458831 SRE458831 TBA458831 TKW458831 TUS458831 UEO458831 UOK458831 UYG458831 VIC458831 VRY458831 WBU458831 WLQ458831 WVM458831 G524367 JA524367 SW524367 ACS524367 AMO524367 AWK524367 BGG524367 BQC524367 BZY524367 CJU524367 CTQ524367 DDM524367 DNI524367 DXE524367 EHA524367 EQW524367 FAS524367 FKO524367 FUK524367 GEG524367 GOC524367 GXY524367 HHU524367 HRQ524367 IBM524367 ILI524367 IVE524367 JFA524367 JOW524367 JYS524367 KIO524367 KSK524367 LCG524367 LMC524367 LVY524367 MFU524367 MPQ524367 MZM524367 NJI524367 NTE524367 ODA524367 OMW524367 OWS524367 PGO524367 PQK524367 QAG524367 QKC524367 QTY524367 RDU524367 RNQ524367 RXM524367 SHI524367 SRE524367 TBA524367 TKW524367 TUS524367 UEO524367 UOK524367 UYG524367 VIC524367 VRY524367 WBU524367 WLQ524367 WVM524367 G589903 JA589903 SW589903 ACS589903 AMO589903 AWK589903 BGG589903 BQC589903 BZY589903 CJU589903 CTQ589903 DDM589903 DNI589903 DXE589903 EHA589903 EQW589903 FAS589903 FKO589903 FUK589903 GEG589903 GOC589903 GXY589903 HHU589903 HRQ589903 IBM589903 ILI589903 IVE589903 JFA589903 JOW589903 JYS589903 KIO589903 KSK589903 LCG589903 LMC589903 LVY589903 MFU589903 MPQ589903 MZM589903 NJI589903 NTE589903 ODA589903 OMW589903 OWS589903 PGO589903 PQK589903 QAG589903 QKC589903 QTY589903 RDU589903 RNQ589903 RXM589903 SHI589903 SRE589903 TBA589903 TKW589903 TUS589903 UEO589903 UOK589903 UYG589903 VIC589903 VRY589903 WBU589903 WLQ589903 WVM589903 G655439 JA655439 SW655439 ACS655439 AMO655439 AWK655439 BGG655439 BQC655439 BZY655439 CJU655439 CTQ655439 DDM655439 DNI655439 DXE655439 EHA655439 EQW655439 FAS655439 FKO655439 FUK655439 GEG655439 GOC655439 GXY655439 HHU655439 HRQ655439 IBM655439 ILI655439 IVE655439 JFA655439 JOW655439 JYS655439 KIO655439 KSK655439 LCG655439 LMC655439 LVY655439 MFU655439 MPQ655439 MZM655439 NJI655439 NTE655439 ODA655439 OMW655439 OWS655439 PGO655439 PQK655439 QAG655439 QKC655439 QTY655439 RDU655439 RNQ655439 RXM655439 SHI655439 SRE655439 TBA655439 TKW655439 TUS655439 UEO655439 UOK655439 UYG655439 VIC655439 VRY655439 WBU655439 WLQ655439 WVM655439 G720975 JA720975 SW720975 ACS720975 AMO720975 AWK720975 BGG720975 BQC720975 BZY720975 CJU720975 CTQ720975 DDM720975 DNI720975 DXE720975 EHA720975 EQW720975 FAS720975 FKO720975 FUK720975 GEG720975 GOC720975 GXY720975 HHU720975 HRQ720975 IBM720975 ILI720975 IVE720975 JFA720975 JOW720975 JYS720975 KIO720975 KSK720975 LCG720975 LMC720975 LVY720975 MFU720975 MPQ720975 MZM720975 NJI720975 NTE720975 ODA720975 OMW720975 OWS720975 PGO720975 PQK720975 QAG720975 QKC720975 QTY720975 RDU720975 RNQ720975 RXM720975 SHI720975 SRE720975 TBA720975 TKW720975 TUS720975 UEO720975 UOK720975 UYG720975 VIC720975 VRY720975 WBU720975 WLQ720975 WVM720975 G786511 JA786511 SW786511 ACS786511 AMO786511 AWK786511 BGG786511 BQC786511 BZY786511 CJU786511 CTQ786511 DDM786511 DNI786511 DXE786511 EHA786511 EQW786511 FAS786511 FKO786511 FUK786511 GEG786511 GOC786511 GXY786511 HHU786511 HRQ786511 IBM786511 ILI786511 IVE786511 JFA786511 JOW786511 JYS786511 KIO786511 KSK786511 LCG786511 LMC786511 LVY786511 MFU786511 MPQ786511 MZM786511 NJI786511 NTE786511 ODA786511 OMW786511 OWS786511 PGO786511 PQK786511 QAG786511 QKC786511 QTY786511 RDU786511 RNQ786511 RXM786511 SHI786511 SRE786511 TBA786511 TKW786511 TUS786511 UEO786511 UOK786511 UYG786511 VIC786511 VRY786511 WBU786511 WLQ786511 WVM786511 G852047 JA852047 SW852047 ACS852047 AMO852047 AWK852047 BGG852047 BQC852047 BZY852047 CJU852047 CTQ852047 DDM852047 DNI852047 DXE852047 EHA852047 EQW852047 FAS852047 FKO852047 FUK852047 GEG852047 GOC852047 GXY852047 HHU852047 HRQ852047 IBM852047 ILI852047 IVE852047 JFA852047 JOW852047 JYS852047 KIO852047 KSK852047 LCG852047 LMC852047 LVY852047 MFU852047 MPQ852047 MZM852047 NJI852047 NTE852047 ODA852047 OMW852047 OWS852047 PGO852047 PQK852047 QAG852047 QKC852047 QTY852047 RDU852047 RNQ852047 RXM852047 SHI852047 SRE852047 TBA852047 TKW852047 TUS852047 UEO852047 UOK852047 UYG852047 VIC852047 VRY852047 WBU852047 WLQ852047 WVM852047 G917583 JA917583 SW917583 ACS917583 AMO917583 AWK917583 BGG917583 BQC917583 BZY917583 CJU917583 CTQ917583 DDM917583 DNI917583 DXE917583 EHA917583 EQW917583 FAS917583 FKO917583 FUK917583 GEG917583 GOC917583 GXY917583 HHU917583 HRQ917583 IBM917583 ILI917583 IVE917583 JFA917583 JOW917583 JYS917583 KIO917583 KSK917583 LCG917583 LMC917583 LVY917583 MFU917583 MPQ917583 MZM917583 NJI917583 NTE917583 ODA917583 OMW917583 OWS917583 PGO917583 PQK917583 QAG917583 QKC917583 QTY917583 RDU917583 RNQ917583 RXM917583 SHI917583 SRE917583 TBA917583 TKW917583 TUS917583 UEO917583 UOK917583 UYG917583 VIC917583 VRY917583 WBU917583 WLQ917583 WVM917583 G983119 JA983119 SW983119 ACS983119 AMO983119 AWK983119 BGG983119 BQC983119 BZY983119 CJU983119 CTQ983119 DDM983119 DNI983119 DXE983119 EHA983119 EQW983119 FAS983119 FKO983119 FUK983119 GEG983119 GOC983119 GXY983119 HHU983119 HRQ983119 IBM983119 ILI983119 IVE983119 JFA983119 JOW983119 JYS983119 KIO983119 KSK983119 LCG983119 LMC983119 LVY983119 MFU983119 MPQ983119 MZM983119 NJI983119 NTE983119 ODA983119 OMW983119 OWS983119 PGO983119 PQK983119 QAG983119 QKC983119 QTY983119 RDU983119 RNQ983119 RXM983119 SHI983119 SRE983119 TBA983119 TKW983119 TUS983119 UEO983119 UOK983119 UYG983119 VIC983119 VRY983119 WBU983119 WLQ983119 WVM983119 G8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G65540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G131076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G196612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G262148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G327684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G393220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G458756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G524292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G589828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G655364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G720900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G786436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G851972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G917508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G983044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G10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G65543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G131079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G196615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G262151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G327687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G393223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G458759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G524295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G589831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G655367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G720903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G786439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G851975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G917511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G983047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G14:G16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G65547:G65549 JA65547:JA65549 SW65547:SW65549 ACS65547:ACS65549 AMO65547:AMO65549 AWK65547:AWK65549 BGG65547:BGG65549 BQC65547:BQC65549 BZY65547:BZY65549 CJU65547:CJU65549 CTQ65547:CTQ65549 DDM65547:DDM65549 DNI65547:DNI65549 DXE65547:DXE65549 EHA65547:EHA65549 EQW65547:EQW65549 FAS65547:FAS65549 FKO65547:FKO65549 FUK65547:FUK65549 GEG65547:GEG65549 GOC65547:GOC65549 GXY65547:GXY65549 HHU65547:HHU65549 HRQ65547:HRQ65549 IBM65547:IBM65549 ILI65547:ILI65549 IVE65547:IVE65549 JFA65547:JFA65549 JOW65547:JOW65549 JYS65547:JYS65549 KIO65547:KIO65549 KSK65547:KSK65549 LCG65547:LCG65549 LMC65547:LMC65549 LVY65547:LVY65549 MFU65547:MFU65549 MPQ65547:MPQ65549 MZM65547:MZM65549 NJI65547:NJI65549 NTE65547:NTE65549 ODA65547:ODA65549 OMW65547:OMW65549 OWS65547:OWS65549 PGO65547:PGO65549 PQK65547:PQK65549 QAG65547:QAG65549 QKC65547:QKC65549 QTY65547:QTY65549 RDU65547:RDU65549 RNQ65547:RNQ65549 RXM65547:RXM65549 SHI65547:SHI65549 SRE65547:SRE65549 TBA65547:TBA65549 TKW65547:TKW65549 TUS65547:TUS65549 UEO65547:UEO65549 UOK65547:UOK65549 UYG65547:UYG65549 VIC65547:VIC65549 VRY65547:VRY65549 WBU65547:WBU65549 WLQ65547:WLQ65549 WVM65547:WVM65549 G131083:G131085 JA131083:JA131085 SW131083:SW131085 ACS131083:ACS131085 AMO131083:AMO131085 AWK131083:AWK131085 BGG131083:BGG131085 BQC131083:BQC131085 BZY131083:BZY131085 CJU131083:CJU131085 CTQ131083:CTQ131085 DDM131083:DDM131085 DNI131083:DNI131085 DXE131083:DXE131085 EHA131083:EHA131085 EQW131083:EQW131085 FAS131083:FAS131085 FKO131083:FKO131085 FUK131083:FUK131085 GEG131083:GEG131085 GOC131083:GOC131085 GXY131083:GXY131085 HHU131083:HHU131085 HRQ131083:HRQ131085 IBM131083:IBM131085 ILI131083:ILI131085 IVE131083:IVE131085 JFA131083:JFA131085 JOW131083:JOW131085 JYS131083:JYS131085 KIO131083:KIO131085 KSK131083:KSK131085 LCG131083:LCG131085 LMC131083:LMC131085 LVY131083:LVY131085 MFU131083:MFU131085 MPQ131083:MPQ131085 MZM131083:MZM131085 NJI131083:NJI131085 NTE131083:NTE131085 ODA131083:ODA131085 OMW131083:OMW131085 OWS131083:OWS131085 PGO131083:PGO131085 PQK131083:PQK131085 QAG131083:QAG131085 QKC131083:QKC131085 QTY131083:QTY131085 RDU131083:RDU131085 RNQ131083:RNQ131085 RXM131083:RXM131085 SHI131083:SHI131085 SRE131083:SRE131085 TBA131083:TBA131085 TKW131083:TKW131085 TUS131083:TUS131085 UEO131083:UEO131085 UOK131083:UOK131085 UYG131083:UYG131085 VIC131083:VIC131085 VRY131083:VRY131085 WBU131083:WBU131085 WLQ131083:WLQ131085 WVM131083:WVM131085 G196619:G196621 JA196619:JA196621 SW196619:SW196621 ACS196619:ACS196621 AMO196619:AMO196621 AWK196619:AWK196621 BGG196619:BGG196621 BQC196619:BQC196621 BZY196619:BZY196621 CJU196619:CJU196621 CTQ196619:CTQ196621 DDM196619:DDM196621 DNI196619:DNI196621 DXE196619:DXE196621 EHA196619:EHA196621 EQW196619:EQW196621 FAS196619:FAS196621 FKO196619:FKO196621 FUK196619:FUK196621 GEG196619:GEG196621 GOC196619:GOC196621 GXY196619:GXY196621 HHU196619:HHU196621 HRQ196619:HRQ196621 IBM196619:IBM196621 ILI196619:ILI196621 IVE196619:IVE196621 JFA196619:JFA196621 JOW196619:JOW196621 JYS196619:JYS196621 KIO196619:KIO196621 KSK196619:KSK196621 LCG196619:LCG196621 LMC196619:LMC196621 LVY196619:LVY196621 MFU196619:MFU196621 MPQ196619:MPQ196621 MZM196619:MZM196621 NJI196619:NJI196621 NTE196619:NTE196621 ODA196619:ODA196621 OMW196619:OMW196621 OWS196619:OWS196621 PGO196619:PGO196621 PQK196619:PQK196621 QAG196619:QAG196621 QKC196619:QKC196621 QTY196619:QTY196621 RDU196619:RDU196621 RNQ196619:RNQ196621 RXM196619:RXM196621 SHI196619:SHI196621 SRE196619:SRE196621 TBA196619:TBA196621 TKW196619:TKW196621 TUS196619:TUS196621 UEO196619:UEO196621 UOK196619:UOK196621 UYG196619:UYG196621 VIC196619:VIC196621 VRY196619:VRY196621 WBU196619:WBU196621 WLQ196619:WLQ196621 WVM196619:WVM196621 G262155:G262157 JA262155:JA262157 SW262155:SW262157 ACS262155:ACS262157 AMO262155:AMO262157 AWK262155:AWK262157 BGG262155:BGG262157 BQC262155:BQC262157 BZY262155:BZY262157 CJU262155:CJU262157 CTQ262155:CTQ262157 DDM262155:DDM262157 DNI262155:DNI262157 DXE262155:DXE262157 EHA262155:EHA262157 EQW262155:EQW262157 FAS262155:FAS262157 FKO262155:FKO262157 FUK262155:FUK262157 GEG262155:GEG262157 GOC262155:GOC262157 GXY262155:GXY262157 HHU262155:HHU262157 HRQ262155:HRQ262157 IBM262155:IBM262157 ILI262155:ILI262157 IVE262155:IVE262157 JFA262155:JFA262157 JOW262155:JOW262157 JYS262155:JYS262157 KIO262155:KIO262157 KSK262155:KSK262157 LCG262155:LCG262157 LMC262155:LMC262157 LVY262155:LVY262157 MFU262155:MFU262157 MPQ262155:MPQ262157 MZM262155:MZM262157 NJI262155:NJI262157 NTE262155:NTE262157 ODA262155:ODA262157 OMW262155:OMW262157 OWS262155:OWS262157 PGO262155:PGO262157 PQK262155:PQK262157 QAG262155:QAG262157 QKC262155:QKC262157 QTY262155:QTY262157 RDU262155:RDU262157 RNQ262155:RNQ262157 RXM262155:RXM262157 SHI262155:SHI262157 SRE262155:SRE262157 TBA262155:TBA262157 TKW262155:TKW262157 TUS262155:TUS262157 UEO262155:UEO262157 UOK262155:UOK262157 UYG262155:UYG262157 VIC262155:VIC262157 VRY262155:VRY262157 WBU262155:WBU262157 WLQ262155:WLQ262157 WVM262155:WVM262157 G327691:G327693 JA327691:JA327693 SW327691:SW327693 ACS327691:ACS327693 AMO327691:AMO327693 AWK327691:AWK327693 BGG327691:BGG327693 BQC327691:BQC327693 BZY327691:BZY327693 CJU327691:CJU327693 CTQ327691:CTQ327693 DDM327691:DDM327693 DNI327691:DNI327693 DXE327691:DXE327693 EHA327691:EHA327693 EQW327691:EQW327693 FAS327691:FAS327693 FKO327691:FKO327693 FUK327691:FUK327693 GEG327691:GEG327693 GOC327691:GOC327693 GXY327691:GXY327693 HHU327691:HHU327693 HRQ327691:HRQ327693 IBM327691:IBM327693 ILI327691:ILI327693 IVE327691:IVE327693 JFA327691:JFA327693 JOW327691:JOW327693 JYS327691:JYS327693 KIO327691:KIO327693 KSK327691:KSK327693 LCG327691:LCG327693 LMC327691:LMC327693 LVY327691:LVY327693 MFU327691:MFU327693 MPQ327691:MPQ327693 MZM327691:MZM327693 NJI327691:NJI327693 NTE327691:NTE327693 ODA327691:ODA327693 OMW327691:OMW327693 OWS327691:OWS327693 PGO327691:PGO327693 PQK327691:PQK327693 QAG327691:QAG327693 QKC327691:QKC327693 QTY327691:QTY327693 RDU327691:RDU327693 RNQ327691:RNQ327693 RXM327691:RXM327693 SHI327691:SHI327693 SRE327691:SRE327693 TBA327691:TBA327693 TKW327691:TKW327693 TUS327691:TUS327693 UEO327691:UEO327693 UOK327691:UOK327693 UYG327691:UYG327693 VIC327691:VIC327693 VRY327691:VRY327693 WBU327691:WBU327693 WLQ327691:WLQ327693 WVM327691:WVM327693 G393227:G393229 JA393227:JA393229 SW393227:SW393229 ACS393227:ACS393229 AMO393227:AMO393229 AWK393227:AWK393229 BGG393227:BGG393229 BQC393227:BQC393229 BZY393227:BZY393229 CJU393227:CJU393229 CTQ393227:CTQ393229 DDM393227:DDM393229 DNI393227:DNI393229 DXE393227:DXE393229 EHA393227:EHA393229 EQW393227:EQW393229 FAS393227:FAS393229 FKO393227:FKO393229 FUK393227:FUK393229 GEG393227:GEG393229 GOC393227:GOC393229 GXY393227:GXY393229 HHU393227:HHU393229 HRQ393227:HRQ393229 IBM393227:IBM393229 ILI393227:ILI393229 IVE393227:IVE393229 JFA393227:JFA393229 JOW393227:JOW393229 JYS393227:JYS393229 KIO393227:KIO393229 KSK393227:KSK393229 LCG393227:LCG393229 LMC393227:LMC393229 LVY393227:LVY393229 MFU393227:MFU393229 MPQ393227:MPQ393229 MZM393227:MZM393229 NJI393227:NJI393229 NTE393227:NTE393229 ODA393227:ODA393229 OMW393227:OMW393229 OWS393227:OWS393229 PGO393227:PGO393229 PQK393227:PQK393229 QAG393227:QAG393229 QKC393227:QKC393229 QTY393227:QTY393229 RDU393227:RDU393229 RNQ393227:RNQ393229 RXM393227:RXM393229 SHI393227:SHI393229 SRE393227:SRE393229 TBA393227:TBA393229 TKW393227:TKW393229 TUS393227:TUS393229 UEO393227:UEO393229 UOK393227:UOK393229 UYG393227:UYG393229 VIC393227:VIC393229 VRY393227:VRY393229 WBU393227:WBU393229 WLQ393227:WLQ393229 WVM393227:WVM393229 G458763:G458765 JA458763:JA458765 SW458763:SW458765 ACS458763:ACS458765 AMO458763:AMO458765 AWK458763:AWK458765 BGG458763:BGG458765 BQC458763:BQC458765 BZY458763:BZY458765 CJU458763:CJU458765 CTQ458763:CTQ458765 DDM458763:DDM458765 DNI458763:DNI458765 DXE458763:DXE458765 EHA458763:EHA458765 EQW458763:EQW458765 FAS458763:FAS458765 FKO458763:FKO458765 FUK458763:FUK458765 GEG458763:GEG458765 GOC458763:GOC458765 GXY458763:GXY458765 HHU458763:HHU458765 HRQ458763:HRQ458765 IBM458763:IBM458765 ILI458763:ILI458765 IVE458763:IVE458765 JFA458763:JFA458765 JOW458763:JOW458765 JYS458763:JYS458765 KIO458763:KIO458765 KSK458763:KSK458765 LCG458763:LCG458765 LMC458763:LMC458765 LVY458763:LVY458765 MFU458763:MFU458765 MPQ458763:MPQ458765 MZM458763:MZM458765 NJI458763:NJI458765 NTE458763:NTE458765 ODA458763:ODA458765 OMW458763:OMW458765 OWS458763:OWS458765 PGO458763:PGO458765 PQK458763:PQK458765 QAG458763:QAG458765 QKC458763:QKC458765 QTY458763:QTY458765 RDU458763:RDU458765 RNQ458763:RNQ458765 RXM458763:RXM458765 SHI458763:SHI458765 SRE458763:SRE458765 TBA458763:TBA458765 TKW458763:TKW458765 TUS458763:TUS458765 UEO458763:UEO458765 UOK458763:UOK458765 UYG458763:UYG458765 VIC458763:VIC458765 VRY458763:VRY458765 WBU458763:WBU458765 WLQ458763:WLQ458765 WVM458763:WVM458765 G524299:G524301 JA524299:JA524301 SW524299:SW524301 ACS524299:ACS524301 AMO524299:AMO524301 AWK524299:AWK524301 BGG524299:BGG524301 BQC524299:BQC524301 BZY524299:BZY524301 CJU524299:CJU524301 CTQ524299:CTQ524301 DDM524299:DDM524301 DNI524299:DNI524301 DXE524299:DXE524301 EHA524299:EHA524301 EQW524299:EQW524301 FAS524299:FAS524301 FKO524299:FKO524301 FUK524299:FUK524301 GEG524299:GEG524301 GOC524299:GOC524301 GXY524299:GXY524301 HHU524299:HHU524301 HRQ524299:HRQ524301 IBM524299:IBM524301 ILI524299:ILI524301 IVE524299:IVE524301 JFA524299:JFA524301 JOW524299:JOW524301 JYS524299:JYS524301 KIO524299:KIO524301 KSK524299:KSK524301 LCG524299:LCG524301 LMC524299:LMC524301 LVY524299:LVY524301 MFU524299:MFU524301 MPQ524299:MPQ524301 MZM524299:MZM524301 NJI524299:NJI524301 NTE524299:NTE524301 ODA524299:ODA524301 OMW524299:OMW524301 OWS524299:OWS524301 PGO524299:PGO524301 PQK524299:PQK524301 QAG524299:QAG524301 QKC524299:QKC524301 QTY524299:QTY524301 RDU524299:RDU524301 RNQ524299:RNQ524301 RXM524299:RXM524301 SHI524299:SHI524301 SRE524299:SRE524301 TBA524299:TBA524301 TKW524299:TKW524301 TUS524299:TUS524301 UEO524299:UEO524301 UOK524299:UOK524301 UYG524299:UYG524301 VIC524299:VIC524301 VRY524299:VRY524301 WBU524299:WBU524301 WLQ524299:WLQ524301 WVM524299:WVM524301 G589835:G589837 JA589835:JA589837 SW589835:SW589837 ACS589835:ACS589837 AMO589835:AMO589837 AWK589835:AWK589837 BGG589835:BGG589837 BQC589835:BQC589837 BZY589835:BZY589837 CJU589835:CJU589837 CTQ589835:CTQ589837 DDM589835:DDM589837 DNI589835:DNI589837 DXE589835:DXE589837 EHA589835:EHA589837 EQW589835:EQW589837 FAS589835:FAS589837 FKO589835:FKO589837 FUK589835:FUK589837 GEG589835:GEG589837 GOC589835:GOC589837 GXY589835:GXY589837 HHU589835:HHU589837 HRQ589835:HRQ589837 IBM589835:IBM589837 ILI589835:ILI589837 IVE589835:IVE589837 JFA589835:JFA589837 JOW589835:JOW589837 JYS589835:JYS589837 KIO589835:KIO589837 KSK589835:KSK589837 LCG589835:LCG589837 LMC589835:LMC589837 LVY589835:LVY589837 MFU589835:MFU589837 MPQ589835:MPQ589837 MZM589835:MZM589837 NJI589835:NJI589837 NTE589835:NTE589837 ODA589835:ODA589837 OMW589835:OMW589837 OWS589835:OWS589837 PGO589835:PGO589837 PQK589835:PQK589837 QAG589835:QAG589837 QKC589835:QKC589837 QTY589835:QTY589837 RDU589835:RDU589837 RNQ589835:RNQ589837 RXM589835:RXM589837 SHI589835:SHI589837 SRE589835:SRE589837 TBA589835:TBA589837 TKW589835:TKW589837 TUS589835:TUS589837 UEO589835:UEO589837 UOK589835:UOK589837 UYG589835:UYG589837 VIC589835:VIC589837 VRY589835:VRY589837 WBU589835:WBU589837 WLQ589835:WLQ589837 WVM589835:WVM589837 G655371:G655373 JA655371:JA655373 SW655371:SW655373 ACS655371:ACS655373 AMO655371:AMO655373 AWK655371:AWK655373 BGG655371:BGG655373 BQC655371:BQC655373 BZY655371:BZY655373 CJU655371:CJU655373 CTQ655371:CTQ655373 DDM655371:DDM655373 DNI655371:DNI655373 DXE655371:DXE655373 EHA655371:EHA655373 EQW655371:EQW655373 FAS655371:FAS655373 FKO655371:FKO655373 FUK655371:FUK655373 GEG655371:GEG655373 GOC655371:GOC655373 GXY655371:GXY655373 HHU655371:HHU655373 HRQ655371:HRQ655373 IBM655371:IBM655373 ILI655371:ILI655373 IVE655371:IVE655373 JFA655371:JFA655373 JOW655371:JOW655373 JYS655371:JYS655373 KIO655371:KIO655373 KSK655371:KSK655373 LCG655371:LCG655373 LMC655371:LMC655373 LVY655371:LVY655373 MFU655371:MFU655373 MPQ655371:MPQ655373 MZM655371:MZM655373 NJI655371:NJI655373 NTE655371:NTE655373 ODA655371:ODA655373 OMW655371:OMW655373 OWS655371:OWS655373 PGO655371:PGO655373 PQK655371:PQK655373 QAG655371:QAG655373 QKC655371:QKC655373 QTY655371:QTY655373 RDU655371:RDU655373 RNQ655371:RNQ655373 RXM655371:RXM655373 SHI655371:SHI655373 SRE655371:SRE655373 TBA655371:TBA655373 TKW655371:TKW655373 TUS655371:TUS655373 UEO655371:UEO655373 UOK655371:UOK655373 UYG655371:UYG655373 VIC655371:VIC655373 VRY655371:VRY655373 WBU655371:WBU655373 WLQ655371:WLQ655373 WVM655371:WVM655373 G720907:G720909 JA720907:JA720909 SW720907:SW720909 ACS720907:ACS720909 AMO720907:AMO720909 AWK720907:AWK720909 BGG720907:BGG720909 BQC720907:BQC720909 BZY720907:BZY720909 CJU720907:CJU720909 CTQ720907:CTQ720909 DDM720907:DDM720909 DNI720907:DNI720909 DXE720907:DXE720909 EHA720907:EHA720909 EQW720907:EQW720909 FAS720907:FAS720909 FKO720907:FKO720909 FUK720907:FUK720909 GEG720907:GEG720909 GOC720907:GOC720909 GXY720907:GXY720909 HHU720907:HHU720909 HRQ720907:HRQ720909 IBM720907:IBM720909 ILI720907:ILI720909 IVE720907:IVE720909 JFA720907:JFA720909 JOW720907:JOW720909 JYS720907:JYS720909 KIO720907:KIO720909 KSK720907:KSK720909 LCG720907:LCG720909 LMC720907:LMC720909 LVY720907:LVY720909 MFU720907:MFU720909 MPQ720907:MPQ720909 MZM720907:MZM720909 NJI720907:NJI720909 NTE720907:NTE720909 ODA720907:ODA720909 OMW720907:OMW720909 OWS720907:OWS720909 PGO720907:PGO720909 PQK720907:PQK720909 QAG720907:QAG720909 QKC720907:QKC720909 QTY720907:QTY720909 RDU720907:RDU720909 RNQ720907:RNQ720909 RXM720907:RXM720909 SHI720907:SHI720909 SRE720907:SRE720909 TBA720907:TBA720909 TKW720907:TKW720909 TUS720907:TUS720909 UEO720907:UEO720909 UOK720907:UOK720909 UYG720907:UYG720909 VIC720907:VIC720909 VRY720907:VRY720909 WBU720907:WBU720909 WLQ720907:WLQ720909 WVM720907:WVM720909 G786443:G786445 JA786443:JA786445 SW786443:SW786445 ACS786443:ACS786445 AMO786443:AMO786445 AWK786443:AWK786445 BGG786443:BGG786445 BQC786443:BQC786445 BZY786443:BZY786445 CJU786443:CJU786445 CTQ786443:CTQ786445 DDM786443:DDM786445 DNI786443:DNI786445 DXE786443:DXE786445 EHA786443:EHA786445 EQW786443:EQW786445 FAS786443:FAS786445 FKO786443:FKO786445 FUK786443:FUK786445 GEG786443:GEG786445 GOC786443:GOC786445 GXY786443:GXY786445 HHU786443:HHU786445 HRQ786443:HRQ786445 IBM786443:IBM786445 ILI786443:ILI786445 IVE786443:IVE786445 JFA786443:JFA786445 JOW786443:JOW786445 JYS786443:JYS786445 KIO786443:KIO786445 KSK786443:KSK786445 LCG786443:LCG786445 LMC786443:LMC786445 LVY786443:LVY786445 MFU786443:MFU786445 MPQ786443:MPQ786445 MZM786443:MZM786445 NJI786443:NJI786445 NTE786443:NTE786445 ODA786443:ODA786445 OMW786443:OMW786445 OWS786443:OWS786445 PGO786443:PGO786445 PQK786443:PQK786445 QAG786443:QAG786445 QKC786443:QKC786445 QTY786443:QTY786445 RDU786443:RDU786445 RNQ786443:RNQ786445 RXM786443:RXM786445 SHI786443:SHI786445 SRE786443:SRE786445 TBA786443:TBA786445 TKW786443:TKW786445 TUS786443:TUS786445 UEO786443:UEO786445 UOK786443:UOK786445 UYG786443:UYG786445 VIC786443:VIC786445 VRY786443:VRY786445 WBU786443:WBU786445 WLQ786443:WLQ786445 WVM786443:WVM786445 G851979:G851981 JA851979:JA851981 SW851979:SW851981 ACS851979:ACS851981 AMO851979:AMO851981 AWK851979:AWK851981 BGG851979:BGG851981 BQC851979:BQC851981 BZY851979:BZY851981 CJU851979:CJU851981 CTQ851979:CTQ851981 DDM851979:DDM851981 DNI851979:DNI851981 DXE851979:DXE851981 EHA851979:EHA851981 EQW851979:EQW851981 FAS851979:FAS851981 FKO851979:FKO851981 FUK851979:FUK851981 GEG851979:GEG851981 GOC851979:GOC851981 GXY851979:GXY851981 HHU851979:HHU851981 HRQ851979:HRQ851981 IBM851979:IBM851981 ILI851979:ILI851981 IVE851979:IVE851981 JFA851979:JFA851981 JOW851979:JOW851981 JYS851979:JYS851981 KIO851979:KIO851981 KSK851979:KSK851981 LCG851979:LCG851981 LMC851979:LMC851981 LVY851979:LVY851981 MFU851979:MFU851981 MPQ851979:MPQ851981 MZM851979:MZM851981 NJI851979:NJI851981 NTE851979:NTE851981 ODA851979:ODA851981 OMW851979:OMW851981 OWS851979:OWS851981 PGO851979:PGO851981 PQK851979:PQK851981 QAG851979:QAG851981 QKC851979:QKC851981 QTY851979:QTY851981 RDU851979:RDU851981 RNQ851979:RNQ851981 RXM851979:RXM851981 SHI851979:SHI851981 SRE851979:SRE851981 TBA851979:TBA851981 TKW851979:TKW851981 TUS851979:TUS851981 UEO851979:UEO851981 UOK851979:UOK851981 UYG851979:UYG851981 VIC851979:VIC851981 VRY851979:VRY851981 WBU851979:WBU851981 WLQ851979:WLQ851981 WVM851979:WVM851981 G917515:G917517 JA917515:JA917517 SW917515:SW917517 ACS917515:ACS917517 AMO917515:AMO917517 AWK917515:AWK917517 BGG917515:BGG917517 BQC917515:BQC917517 BZY917515:BZY917517 CJU917515:CJU917517 CTQ917515:CTQ917517 DDM917515:DDM917517 DNI917515:DNI917517 DXE917515:DXE917517 EHA917515:EHA917517 EQW917515:EQW917517 FAS917515:FAS917517 FKO917515:FKO917517 FUK917515:FUK917517 GEG917515:GEG917517 GOC917515:GOC917517 GXY917515:GXY917517 HHU917515:HHU917517 HRQ917515:HRQ917517 IBM917515:IBM917517 ILI917515:ILI917517 IVE917515:IVE917517 JFA917515:JFA917517 JOW917515:JOW917517 JYS917515:JYS917517 KIO917515:KIO917517 KSK917515:KSK917517 LCG917515:LCG917517 LMC917515:LMC917517 LVY917515:LVY917517 MFU917515:MFU917517 MPQ917515:MPQ917517 MZM917515:MZM917517 NJI917515:NJI917517 NTE917515:NTE917517 ODA917515:ODA917517 OMW917515:OMW917517 OWS917515:OWS917517 PGO917515:PGO917517 PQK917515:PQK917517 QAG917515:QAG917517 QKC917515:QKC917517 QTY917515:QTY917517 RDU917515:RDU917517 RNQ917515:RNQ917517 RXM917515:RXM917517 SHI917515:SHI917517 SRE917515:SRE917517 TBA917515:TBA917517 TKW917515:TKW917517 TUS917515:TUS917517 UEO917515:UEO917517 UOK917515:UOK917517 UYG917515:UYG917517 VIC917515:VIC917517 VRY917515:VRY917517 WBU917515:WBU917517 WLQ917515:WLQ917517 WVM917515:WVM917517 G983051:G983053 JA983051:JA983053 SW983051:SW983053 ACS983051:ACS983053 AMO983051:AMO983053 AWK983051:AWK983053 BGG983051:BGG983053 BQC983051:BQC983053 BZY983051:BZY983053 CJU983051:CJU983053 CTQ983051:CTQ983053 DDM983051:DDM983053 DNI983051:DNI983053 DXE983051:DXE983053 EHA983051:EHA983053 EQW983051:EQW983053 FAS983051:FAS983053 FKO983051:FKO983053 FUK983051:FUK983053 GEG983051:GEG983053 GOC983051:GOC983053 GXY983051:GXY983053 HHU983051:HHU983053 HRQ983051:HRQ983053 IBM983051:IBM983053 ILI983051:ILI983053 IVE983051:IVE983053 JFA983051:JFA983053 JOW983051:JOW983053 JYS983051:JYS983053 KIO983051:KIO983053 KSK983051:KSK983053 LCG983051:LCG983053 LMC983051:LMC983053 LVY983051:LVY983053 MFU983051:MFU983053 MPQ983051:MPQ983053 MZM983051:MZM983053 NJI983051:NJI983053 NTE983051:NTE983053 ODA983051:ODA983053 OMW983051:OMW983053 OWS983051:OWS983053 PGO983051:PGO983053 PQK983051:PQK983053 QAG983051:QAG983053 QKC983051:QKC983053 QTY983051:QTY983053 RDU983051:RDU983053 RNQ983051:RNQ983053 RXM983051:RXM983053 SHI983051:SHI983053 SRE983051:SRE983053 TBA983051:TBA983053 TKW983051:TKW983053 TUS983051:TUS983053 UEO983051:UEO983053 UOK983051:UOK983053 UYG983051:UYG983053 VIC983051:VIC983053 VRY983051:VRY983053 WBU983051:WBU983053 WLQ983051:WLQ983053 WVM983051:WVM983053 L14:L16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G65552:G65554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G131088:G131090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G196624:G196626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G262160:G262162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G327696:G327698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G393232:G393234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G458768:G458770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G524304:G524306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G589840:G589842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G655376:G655378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G720912:G720914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G786448:G786450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G851984:G851986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G917520:G917522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G983056:G983058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G23:G40 JA23:JA40 SW23:SW40 ACS23:ACS40 AMO23:AMO40 AWK23:AWK40 BGG23:BGG40 BQC23:BQC40 BZY23:BZY40 CJU23:CJU40 CTQ23:CTQ40 DDM23:DDM40 DNI23:DNI40 DXE23:DXE40 EHA23:EHA40 EQW23:EQW40 FAS23:FAS40 FKO23:FKO40 FUK23:FUK40 GEG23:GEG40 GOC23:GOC40 GXY23:GXY40 HHU23:HHU40 HRQ23:HRQ40 IBM23:IBM40 ILI23:ILI40 IVE23:IVE40 JFA23:JFA40 JOW23:JOW40 JYS23:JYS40 KIO23:KIO40 KSK23:KSK40 LCG23:LCG40 LMC23:LMC40 LVY23:LVY40 MFU23:MFU40 MPQ23:MPQ40 MZM23:MZM40 NJI23:NJI40 NTE23:NTE40 ODA23:ODA40 OMW23:OMW40 OWS23:OWS40 PGO23:PGO40 PQK23:PQK40 QAG23:QAG40 QKC23:QKC40 QTY23:QTY40 RDU23:RDU40 RNQ23:RNQ40 RXM23:RXM40 SHI23:SHI40 SRE23:SRE40 TBA23:TBA40 TKW23:TKW40 TUS23:TUS40 UEO23:UEO40 UOK23:UOK40 UYG23:UYG40 VIC23:VIC40 VRY23:VRY40 WBU23:WBU40 WLQ23:WLQ40 WVM23:WVM40 G65557:G65574 JA65557:JA65574 SW65557:SW65574 ACS65557:ACS65574 AMO65557:AMO65574 AWK65557:AWK65574 BGG65557:BGG65574 BQC65557:BQC65574 BZY65557:BZY65574 CJU65557:CJU65574 CTQ65557:CTQ65574 DDM65557:DDM65574 DNI65557:DNI65574 DXE65557:DXE65574 EHA65557:EHA65574 EQW65557:EQW65574 FAS65557:FAS65574 FKO65557:FKO65574 FUK65557:FUK65574 GEG65557:GEG65574 GOC65557:GOC65574 GXY65557:GXY65574 HHU65557:HHU65574 HRQ65557:HRQ65574 IBM65557:IBM65574 ILI65557:ILI65574 IVE65557:IVE65574 JFA65557:JFA65574 JOW65557:JOW65574 JYS65557:JYS65574 KIO65557:KIO65574 KSK65557:KSK65574 LCG65557:LCG65574 LMC65557:LMC65574 LVY65557:LVY65574 MFU65557:MFU65574 MPQ65557:MPQ65574 MZM65557:MZM65574 NJI65557:NJI65574 NTE65557:NTE65574 ODA65557:ODA65574 OMW65557:OMW65574 OWS65557:OWS65574 PGO65557:PGO65574 PQK65557:PQK65574 QAG65557:QAG65574 QKC65557:QKC65574 QTY65557:QTY65574 RDU65557:RDU65574 RNQ65557:RNQ65574 RXM65557:RXM65574 SHI65557:SHI65574 SRE65557:SRE65574 TBA65557:TBA65574 TKW65557:TKW65574 TUS65557:TUS65574 UEO65557:UEO65574 UOK65557:UOK65574 UYG65557:UYG65574 VIC65557:VIC65574 VRY65557:VRY65574 WBU65557:WBU65574 WLQ65557:WLQ65574 WVM65557:WVM65574 G131093:G131110 JA131093:JA131110 SW131093:SW131110 ACS131093:ACS131110 AMO131093:AMO131110 AWK131093:AWK131110 BGG131093:BGG131110 BQC131093:BQC131110 BZY131093:BZY131110 CJU131093:CJU131110 CTQ131093:CTQ131110 DDM131093:DDM131110 DNI131093:DNI131110 DXE131093:DXE131110 EHA131093:EHA131110 EQW131093:EQW131110 FAS131093:FAS131110 FKO131093:FKO131110 FUK131093:FUK131110 GEG131093:GEG131110 GOC131093:GOC131110 GXY131093:GXY131110 HHU131093:HHU131110 HRQ131093:HRQ131110 IBM131093:IBM131110 ILI131093:ILI131110 IVE131093:IVE131110 JFA131093:JFA131110 JOW131093:JOW131110 JYS131093:JYS131110 KIO131093:KIO131110 KSK131093:KSK131110 LCG131093:LCG131110 LMC131093:LMC131110 LVY131093:LVY131110 MFU131093:MFU131110 MPQ131093:MPQ131110 MZM131093:MZM131110 NJI131093:NJI131110 NTE131093:NTE131110 ODA131093:ODA131110 OMW131093:OMW131110 OWS131093:OWS131110 PGO131093:PGO131110 PQK131093:PQK131110 QAG131093:QAG131110 QKC131093:QKC131110 QTY131093:QTY131110 RDU131093:RDU131110 RNQ131093:RNQ131110 RXM131093:RXM131110 SHI131093:SHI131110 SRE131093:SRE131110 TBA131093:TBA131110 TKW131093:TKW131110 TUS131093:TUS131110 UEO131093:UEO131110 UOK131093:UOK131110 UYG131093:UYG131110 VIC131093:VIC131110 VRY131093:VRY131110 WBU131093:WBU131110 WLQ131093:WLQ131110 WVM131093:WVM131110 G196629:G196646 JA196629:JA196646 SW196629:SW196646 ACS196629:ACS196646 AMO196629:AMO196646 AWK196629:AWK196646 BGG196629:BGG196646 BQC196629:BQC196646 BZY196629:BZY196646 CJU196629:CJU196646 CTQ196629:CTQ196646 DDM196629:DDM196646 DNI196629:DNI196646 DXE196629:DXE196646 EHA196629:EHA196646 EQW196629:EQW196646 FAS196629:FAS196646 FKO196629:FKO196646 FUK196629:FUK196646 GEG196629:GEG196646 GOC196629:GOC196646 GXY196629:GXY196646 HHU196629:HHU196646 HRQ196629:HRQ196646 IBM196629:IBM196646 ILI196629:ILI196646 IVE196629:IVE196646 JFA196629:JFA196646 JOW196629:JOW196646 JYS196629:JYS196646 KIO196629:KIO196646 KSK196629:KSK196646 LCG196629:LCG196646 LMC196629:LMC196646 LVY196629:LVY196646 MFU196629:MFU196646 MPQ196629:MPQ196646 MZM196629:MZM196646 NJI196629:NJI196646 NTE196629:NTE196646 ODA196629:ODA196646 OMW196629:OMW196646 OWS196629:OWS196646 PGO196629:PGO196646 PQK196629:PQK196646 QAG196629:QAG196646 QKC196629:QKC196646 QTY196629:QTY196646 RDU196629:RDU196646 RNQ196629:RNQ196646 RXM196629:RXM196646 SHI196629:SHI196646 SRE196629:SRE196646 TBA196629:TBA196646 TKW196629:TKW196646 TUS196629:TUS196646 UEO196629:UEO196646 UOK196629:UOK196646 UYG196629:UYG196646 VIC196629:VIC196646 VRY196629:VRY196646 WBU196629:WBU196646 WLQ196629:WLQ196646 WVM196629:WVM196646 G262165:G262182 JA262165:JA262182 SW262165:SW262182 ACS262165:ACS262182 AMO262165:AMO262182 AWK262165:AWK262182 BGG262165:BGG262182 BQC262165:BQC262182 BZY262165:BZY262182 CJU262165:CJU262182 CTQ262165:CTQ262182 DDM262165:DDM262182 DNI262165:DNI262182 DXE262165:DXE262182 EHA262165:EHA262182 EQW262165:EQW262182 FAS262165:FAS262182 FKO262165:FKO262182 FUK262165:FUK262182 GEG262165:GEG262182 GOC262165:GOC262182 GXY262165:GXY262182 HHU262165:HHU262182 HRQ262165:HRQ262182 IBM262165:IBM262182 ILI262165:ILI262182 IVE262165:IVE262182 JFA262165:JFA262182 JOW262165:JOW262182 JYS262165:JYS262182 KIO262165:KIO262182 KSK262165:KSK262182 LCG262165:LCG262182 LMC262165:LMC262182 LVY262165:LVY262182 MFU262165:MFU262182 MPQ262165:MPQ262182 MZM262165:MZM262182 NJI262165:NJI262182 NTE262165:NTE262182 ODA262165:ODA262182 OMW262165:OMW262182 OWS262165:OWS262182 PGO262165:PGO262182 PQK262165:PQK262182 QAG262165:QAG262182 QKC262165:QKC262182 QTY262165:QTY262182 RDU262165:RDU262182 RNQ262165:RNQ262182 RXM262165:RXM262182 SHI262165:SHI262182 SRE262165:SRE262182 TBA262165:TBA262182 TKW262165:TKW262182 TUS262165:TUS262182 UEO262165:UEO262182 UOK262165:UOK262182 UYG262165:UYG262182 VIC262165:VIC262182 VRY262165:VRY262182 WBU262165:WBU262182 WLQ262165:WLQ262182 WVM262165:WVM262182 G327701:G327718 JA327701:JA327718 SW327701:SW327718 ACS327701:ACS327718 AMO327701:AMO327718 AWK327701:AWK327718 BGG327701:BGG327718 BQC327701:BQC327718 BZY327701:BZY327718 CJU327701:CJU327718 CTQ327701:CTQ327718 DDM327701:DDM327718 DNI327701:DNI327718 DXE327701:DXE327718 EHA327701:EHA327718 EQW327701:EQW327718 FAS327701:FAS327718 FKO327701:FKO327718 FUK327701:FUK327718 GEG327701:GEG327718 GOC327701:GOC327718 GXY327701:GXY327718 HHU327701:HHU327718 HRQ327701:HRQ327718 IBM327701:IBM327718 ILI327701:ILI327718 IVE327701:IVE327718 JFA327701:JFA327718 JOW327701:JOW327718 JYS327701:JYS327718 KIO327701:KIO327718 KSK327701:KSK327718 LCG327701:LCG327718 LMC327701:LMC327718 LVY327701:LVY327718 MFU327701:MFU327718 MPQ327701:MPQ327718 MZM327701:MZM327718 NJI327701:NJI327718 NTE327701:NTE327718 ODA327701:ODA327718 OMW327701:OMW327718 OWS327701:OWS327718 PGO327701:PGO327718 PQK327701:PQK327718 QAG327701:QAG327718 QKC327701:QKC327718 QTY327701:QTY327718 RDU327701:RDU327718 RNQ327701:RNQ327718 RXM327701:RXM327718 SHI327701:SHI327718 SRE327701:SRE327718 TBA327701:TBA327718 TKW327701:TKW327718 TUS327701:TUS327718 UEO327701:UEO327718 UOK327701:UOK327718 UYG327701:UYG327718 VIC327701:VIC327718 VRY327701:VRY327718 WBU327701:WBU327718 WLQ327701:WLQ327718 WVM327701:WVM327718 G393237:G393254 JA393237:JA393254 SW393237:SW393254 ACS393237:ACS393254 AMO393237:AMO393254 AWK393237:AWK393254 BGG393237:BGG393254 BQC393237:BQC393254 BZY393237:BZY393254 CJU393237:CJU393254 CTQ393237:CTQ393254 DDM393237:DDM393254 DNI393237:DNI393254 DXE393237:DXE393254 EHA393237:EHA393254 EQW393237:EQW393254 FAS393237:FAS393254 FKO393237:FKO393254 FUK393237:FUK393254 GEG393237:GEG393254 GOC393237:GOC393254 GXY393237:GXY393254 HHU393237:HHU393254 HRQ393237:HRQ393254 IBM393237:IBM393254 ILI393237:ILI393254 IVE393237:IVE393254 JFA393237:JFA393254 JOW393237:JOW393254 JYS393237:JYS393254 KIO393237:KIO393254 KSK393237:KSK393254 LCG393237:LCG393254 LMC393237:LMC393254 LVY393237:LVY393254 MFU393237:MFU393254 MPQ393237:MPQ393254 MZM393237:MZM393254 NJI393237:NJI393254 NTE393237:NTE393254 ODA393237:ODA393254 OMW393237:OMW393254 OWS393237:OWS393254 PGO393237:PGO393254 PQK393237:PQK393254 QAG393237:QAG393254 QKC393237:QKC393254 QTY393237:QTY393254 RDU393237:RDU393254 RNQ393237:RNQ393254 RXM393237:RXM393254 SHI393237:SHI393254 SRE393237:SRE393254 TBA393237:TBA393254 TKW393237:TKW393254 TUS393237:TUS393254 UEO393237:UEO393254 UOK393237:UOK393254 UYG393237:UYG393254 VIC393237:VIC393254 VRY393237:VRY393254 WBU393237:WBU393254 WLQ393237:WLQ393254 WVM393237:WVM393254 G458773:G458790 JA458773:JA458790 SW458773:SW458790 ACS458773:ACS458790 AMO458773:AMO458790 AWK458773:AWK458790 BGG458773:BGG458790 BQC458773:BQC458790 BZY458773:BZY458790 CJU458773:CJU458790 CTQ458773:CTQ458790 DDM458773:DDM458790 DNI458773:DNI458790 DXE458773:DXE458790 EHA458773:EHA458790 EQW458773:EQW458790 FAS458773:FAS458790 FKO458773:FKO458790 FUK458773:FUK458790 GEG458773:GEG458790 GOC458773:GOC458790 GXY458773:GXY458790 HHU458773:HHU458790 HRQ458773:HRQ458790 IBM458773:IBM458790 ILI458773:ILI458790 IVE458773:IVE458790 JFA458773:JFA458790 JOW458773:JOW458790 JYS458773:JYS458790 KIO458773:KIO458790 KSK458773:KSK458790 LCG458773:LCG458790 LMC458773:LMC458790 LVY458773:LVY458790 MFU458773:MFU458790 MPQ458773:MPQ458790 MZM458773:MZM458790 NJI458773:NJI458790 NTE458773:NTE458790 ODA458773:ODA458790 OMW458773:OMW458790 OWS458773:OWS458790 PGO458773:PGO458790 PQK458773:PQK458790 QAG458773:QAG458790 QKC458773:QKC458790 QTY458773:QTY458790 RDU458773:RDU458790 RNQ458773:RNQ458790 RXM458773:RXM458790 SHI458773:SHI458790 SRE458773:SRE458790 TBA458773:TBA458790 TKW458773:TKW458790 TUS458773:TUS458790 UEO458773:UEO458790 UOK458773:UOK458790 UYG458773:UYG458790 VIC458773:VIC458790 VRY458773:VRY458790 WBU458773:WBU458790 WLQ458773:WLQ458790 WVM458773:WVM458790 G524309:G524326 JA524309:JA524326 SW524309:SW524326 ACS524309:ACS524326 AMO524309:AMO524326 AWK524309:AWK524326 BGG524309:BGG524326 BQC524309:BQC524326 BZY524309:BZY524326 CJU524309:CJU524326 CTQ524309:CTQ524326 DDM524309:DDM524326 DNI524309:DNI524326 DXE524309:DXE524326 EHA524309:EHA524326 EQW524309:EQW524326 FAS524309:FAS524326 FKO524309:FKO524326 FUK524309:FUK524326 GEG524309:GEG524326 GOC524309:GOC524326 GXY524309:GXY524326 HHU524309:HHU524326 HRQ524309:HRQ524326 IBM524309:IBM524326 ILI524309:ILI524326 IVE524309:IVE524326 JFA524309:JFA524326 JOW524309:JOW524326 JYS524309:JYS524326 KIO524309:KIO524326 KSK524309:KSK524326 LCG524309:LCG524326 LMC524309:LMC524326 LVY524309:LVY524326 MFU524309:MFU524326 MPQ524309:MPQ524326 MZM524309:MZM524326 NJI524309:NJI524326 NTE524309:NTE524326 ODA524309:ODA524326 OMW524309:OMW524326 OWS524309:OWS524326 PGO524309:PGO524326 PQK524309:PQK524326 QAG524309:QAG524326 QKC524309:QKC524326 QTY524309:QTY524326 RDU524309:RDU524326 RNQ524309:RNQ524326 RXM524309:RXM524326 SHI524309:SHI524326 SRE524309:SRE524326 TBA524309:TBA524326 TKW524309:TKW524326 TUS524309:TUS524326 UEO524309:UEO524326 UOK524309:UOK524326 UYG524309:UYG524326 VIC524309:VIC524326 VRY524309:VRY524326 WBU524309:WBU524326 WLQ524309:WLQ524326 WVM524309:WVM524326 G589845:G589862 JA589845:JA589862 SW589845:SW589862 ACS589845:ACS589862 AMO589845:AMO589862 AWK589845:AWK589862 BGG589845:BGG589862 BQC589845:BQC589862 BZY589845:BZY589862 CJU589845:CJU589862 CTQ589845:CTQ589862 DDM589845:DDM589862 DNI589845:DNI589862 DXE589845:DXE589862 EHA589845:EHA589862 EQW589845:EQW589862 FAS589845:FAS589862 FKO589845:FKO589862 FUK589845:FUK589862 GEG589845:GEG589862 GOC589845:GOC589862 GXY589845:GXY589862 HHU589845:HHU589862 HRQ589845:HRQ589862 IBM589845:IBM589862 ILI589845:ILI589862 IVE589845:IVE589862 JFA589845:JFA589862 JOW589845:JOW589862 JYS589845:JYS589862 KIO589845:KIO589862 KSK589845:KSK589862 LCG589845:LCG589862 LMC589845:LMC589862 LVY589845:LVY589862 MFU589845:MFU589862 MPQ589845:MPQ589862 MZM589845:MZM589862 NJI589845:NJI589862 NTE589845:NTE589862 ODA589845:ODA589862 OMW589845:OMW589862 OWS589845:OWS589862 PGO589845:PGO589862 PQK589845:PQK589862 QAG589845:QAG589862 QKC589845:QKC589862 QTY589845:QTY589862 RDU589845:RDU589862 RNQ589845:RNQ589862 RXM589845:RXM589862 SHI589845:SHI589862 SRE589845:SRE589862 TBA589845:TBA589862 TKW589845:TKW589862 TUS589845:TUS589862 UEO589845:UEO589862 UOK589845:UOK589862 UYG589845:UYG589862 VIC589845:VIC589862 VRY589845:VRY589862 WBU589845:WBU589862 WLQ589845:WLQ589862 WVM589845:WVM589862 G655381:G655398 JA655381:JA655398 SW655381:SW655398 ACS655381:ACS655398 AMO655381:AMO655398 AWK655381:AWK655398 BGG655381:BGG655398 BQC655381:BQC655398 BZY655381:BZY655398 CJU655381:CJU655398 CTQ655381:CTQ655398 DDM655381:DDM655398 DNI655381:DNI655398 DXE655381:DXE655398 EHA655381:EHA655398 EQW655381:EQW655398 FAS655381:FAS655398 FKO655381:FKO655398 FUK655381:FUK655398 GEG655381:GEG655398 GOC655381:GOC655398 GXY655381:GXY655398 HHU655381:HHU655398 HRQ655381:HRQ655398 IBM655381:IBM655398 ILI655381:ILI655398 IVE655381:IVE655398 JFA655381:JFA655398 JOW655381:JOW655398 JYS655381:JYS655398 KIO655381:KIO655398 KSK655381:KSK655398 LCG655381:LCG655398 LMC655381:LMC655398 LVY655381:LVY655398 MFU655381:MFU655398 MPQ655381:MPQ655398 MZM655381:MZM655398 NJI655381:NJI655398 NTE655381:NTE655398 ODA655381:ODA655398 OMW655381:OMW655398 OWS655381:OWS655398 PGO655381:PGO655398 PQK655381:PQK655398 QAG655381:QAG655398 QKC655381:QKC655398 QTY655381:QTY655398 RDU655381:RDU655398 RNQ655381:RNQ655398 RXM655381:RXM655398 SHI655381:SHI655398 SRE655381:SRE655398 TBA655381:TBA655398 TKW655381:TKW655398 TUS655381:TUS655398 UEO655381:UEO655398 UOK655381:UOK655398 UYG655381:UYG655398 VIC655381:VIC655398 VRY655381:VRY655398 WBU655381:WBU655398 WLQ655381:WLQ655398 WVM655381:WVM655398 G720917:G720934 JA720917:JA720934 SW720917:SW720934 ACS720917:ACS720934 AMO720917:AMO720934 AWK720917:AWK720934 BGG720917:BGG720934 BQC720917:BQC720934 BZY720917:BZY720934 CJU720917:CJU720934 CTQ720917:CTQ720934 DDM720917:DDM720934 DNI720917:DNI720934 DXE720917:DXE720934 EHA720917:EHA720934 EQW720917:EQW720934 FAS720917:FAS720934 FKO720917:FKO720934 FUK720917:FUK720934 GEG720917:GEG720934 GOC720917:GOC720934 GXY720917:GXY720934 HHU720917:HHU720934 HRQ720917:HRQ720934 IBM720917:IBM720934 ILI720917:ILI720934 IVE720917:IVE720934 JFA720917:JFA720934 JOW720917:JOW720934 JYS720917:JYS720934 KIO720917:KIO720934 KSK720917:KSK720934 LCG720917:LCG720934 LMC720917:LMC720934 LVY720917:LVY720934 MFU720917:MFU720934 MPQ720917:MPQ720934 MZM720917:MZM720934 NJI720917:NJI720934 NTE720917:NTE720934 ODA720917:ODA720934 OMW720917:OMW720934 OWS720917:OWS720934 PGO720917:PGO720934 PQK720917:PQK720934 QAG720917:QAG720934 QKC720917:QKC720934 QTY720917:QTY720934 RDU720917:RDU720934 RNQ720917:RNQ720934 RXM720917:RXM720934 SHI720917:SHI720934 SRE720917:SRE720934 TBA720917:TBA720934 TKW720917:TKW720934 TUS720917:TUS720934 UEO720917:UEO720934 UOK720917:UOK720934 UYG720917:UYG720934 VIC720917:VIC720934 VRY720917:VRY720934 WBU720917:WBU720934 WLQ720917:WLQ720934 WVM720917:WVM720934 G786453:G786470 JA786453:JA786470 SW786453:SW786470 ACS786453:ACS786470 AMO786453:AMO786470 AWK786453:AWK786470 BGG786453:BGG786470 BQC786453:BQC786470 BZY786453:BZY786470 CJU786453:CJU786470 CTQ786453:CTQ786470 DDM786453:DDM786470 DNI786453:DNI786470 DXE786453:DXE786470 EHA786453:EHA786470 EQW786453:EQW786470 FAS786453:FAS786470 FKO786453:FKO786470 FUK786453:FUK786470 GEG786453:GEG786470 GOC786453:GOC786470 GXY786453:GXY786470 HHU786453:HHU786470 HRQ786453:HRQ786470 IBM786453:IBM786470 ILI786453:ILI786470 IVE786453:IVE786470 JFA786453:JFA786470 JOW786453:JOW786470 JYS786453:JYS786470 KIO786453:KIO786470 KSK786453:KSK786470 LCG786453:LCG786470 LMC786453:LMC786470 LVY786453:LVY786470 MFU786453:MFU786470 MPQ786453:MPQ786470 MZM786453:MZM786470 NJI786453:NJI786470 NTE786453:NTE786470 ODA786453:ODA786470 OMW786453:OMW786470 OWS786453:OWS786470 PGO786453:PGO786470 PQK786453:PQK786470 QAG786453:QAG786470 QKC786453:QKC786470 QTY786453:QTY786470 RDU786453:RDU786470 RNQ786453:RNQ786470 RXM786453:RXM786470 SHI786453:SHI786470 SRE786453:SRE786470 TBA786453:TBA786470 TKW786453:TKW786470 TUS786453:TUS786470 UEO786453:UEO786470 UOK786453:UOK786470 UYG786453:UYG786470 VIC786453:VIC786470 VRY786453:VRY786470 WBU786453:WBU786470 WLQ786453:WLQ786470 WVM786453:WVM786470 G851989:G852006 JA851989:JA852006 SW851989:SW852006 ACS851989:ACS852006 AMO851989:AMO852006 AWK851989:AWK852006 BGG851989:BGG852006 BQC851989:BQC852006 BZY851989:BZY852006 CJU851989:CJU852006 CTQ851989:CTQ852006 DDM851989:DDM852006 DNI851989:DNI852006 DXE851989:DXE852006 EHA851989:EHA852006 EQW851989:EQW852006 FAS851989:FAS852006 FKO851989:FKO852006 FUK851989:FUK852006 GEG851989:GEG852006 GOC851989:GOC852006 GXY851989:GXY852006 HHU851989:HHU852006 HRQ851989:HRQ852006 IBM851989:IBM852006 ILI851989:ILI852006 IVE851989:IVE852006 JFA851989:JFA852006 JOW851989:JOW852006 JYS851989:JYS852006 KIO851989:KIO852006 KSK851989:KSK852006 LCG851989:LCG852006 LMC851989:LMC852006 LVY851989:LVY852006 MFU851989:MFU852006 MPQ851989:MPQ852006 MZM851989:MZM852006 NJI851989:NJI852006 NTE851989:NTE852006 ODA851989:ODA852006 OMW851989:OMW852006 OWS851989:OWS852006 PGO851989:PGO852006 PQK851989:PQK852006 QAG851989:QAG852006 QKC851989:QKC852006 QTY851989:QTY852006 RDU851989:RDU852006 RNQ851989:RNQ852006 RXM851989:RXM852006 SHI851989:SHI852006 SRE851989:SRE852006 TBA851989:TBA852006 TKW851989:TKW852006 TUS851989:TUS852006 UEO851989:UEO852006 UOK851989:UOK852006 UYG851989:UYG852006 VIC851989:VIC852006 VRY851989:VRY852006 WBU851989:WBU852006 WLQ851989:WLQ852006 WVM851989:WVM852006 G917525:G917542 JA917525:JA917542 SW917525:SW917542 ACS917525:ACS917542 AMO917525:AMO917542 AWK917525:AWK917542 BGG917525:BGG917542 BQC917525:BQC917542 BZY917525:BZY917542 CJU917525:CJU917542 CTQ917525:CTQ917542 DDM917525:DDM917542 DNI917525:DNI917542 DXE917525:DXE917542 EHA917525:EHA917542 EQW917525:EQW917542 FAS917525:FAS917542 FKO917525:FKO917542 FUK917525:FUK917542 GEG917525:GEG917542 GOC917525:GOC917542 GXY917525:GXY917542 HHU917525:HHU917542 HRQ917525:HRQ917542 IBM917525:IBM917542 ILI917525:ILI917542 IVE917525:IVE917542 JFA917525:JFA917542 JOW917525:JOW917542 JYS917525:JYS917542 KIO917525:KIO917542 KSK917525:KSK917542 LCG917525:LCG917542 LMC917525:LMC917542 LVY917525:LVY917542 MFU917525:MFU917542 MPQ917525:MPQ917542 MZM917525:MZM917542 NJI917525:NJI917542 NTE917525:NTE917542 ODA917525:ODA917542 OMW917525:OMW917542 OWS917525:OWS917542 PGO917525:PGO917542 PQK917525:PQK917542 QAG917525:QAG917542 QKC917525:QKC917542 QTY917525:QTY917542 RDU917525:RDU917542 RNQ917525:RNQ917542 RXM917525:RXM917542 SHI917525:SHI917542 SRE917525:SRE917542 TBA917525:TBA917542 TKW917525:TKW917542 TUS917525:TUS917542 UEO917525:UEO917542 UOK917525:UOK917542 UYG917525:UYG917542 VIC917525:VIC917542 VRY917525:VRY917542 WBU917525:WBU917542 WLQ917525:WLQ917542 WVM917525:WVM917542 G983061:G983078 JA983061:JA983078 SW983061:SW983078 ACS983061:ACS983078 AMO983061:AMO983078 AWK983061:AWK983078 BGG983061:BGG983078 BQC983061:BQC983078 BZY983061:BZY983078 CJU983061:CJU983078 CTQ983061:CTQ983078 DDM983061:DDM983078 DNI983061:DNI983078 DXE983061:DXE983078 EHA983061:EHA983078 EQW983061:EQW983078 FAS983061:FAS983078 FKO983061:FKO983078 FUK983061:FUK983078 GEG983061:GEG983078 GOC983061:GOC983078 GXY983061:GXY983078 HHU983061:HHU983078 HRQ983061:HRQ983078 IBM983061:IBM983078 ILI983061:ILI983078 IVE983061:IVE983078 JFA983061:JFA983078 JOW983061:JOW983078 JYS983061:JYS983078 KIO983061:KIO983078 KSK983061:KSK983078 LCG983061:LCG983078 LMC983061:LMC983078 LVY983061:LVY983078 MFU983061:MFU983078 MPQ983061:MPQ983078 MZM983061:MZM983078 NJI983061:NJI983078 NTE983061:NTE983078 ODA983061:ODA983078 OMW983061:OMW983078 OWS983061:OWS983078 PGO983061:PGO983078 PQK983061:PQK983078 QAG983061:QAG983078 QKC983061:QKC983078 QTY983061:QTY983078 RDU983061:RDU983078 RNQ983061:RNQ983078 RXM983061:RXM983078 SHI983061:SHI983078 SRE983061:SRE983078 TBA983061:TBA983078 TKW983061:TKW983078 TUS983061:TUS983078 UEO983061:UEO983078 UOK983061:UOK983078 UYG983061:UYG983078 VIC983061:VIC983078 VRY983061:VRY983078 WBU983061:WBU983078 WLQ983061:WLQ983078 WVM983061:WVM983078 G43:G73 JA43:JA73 SW43:SW73 ACS43:ACS73 AMO43:AMO73 AWK43:AWK73 BGG43:BGG73 BQC43:BQC73 BZY43:BZY73 CJU43:CJU73 CTQ43:CTQ73 DDM43:DDM73 DNI43:DNI73 DXE43:DXE73 EHA43:EHA73 EQW43:EQW73 FAS43:FAS73 FKO43:FKO73 FUK43:FUK73 GEG43:GEG73 GOC43:GOC73 GXY43:GXY73 HHU43:HHU73 HRQ43:HRQ73 IBM43:IBM73 ILI43:ILI73 IVE43:IVE73 JFA43:JFA73 JOW43:JOW73 JYS43:JYS73 KIO43:KIO73 KSK43:KSK73 LCG43:LCG73 LMC43:LMC73 LVY43:LVY73 MFU43:MFU73 MPQ43:MPQ73 MZM43:MZM73 NJI43:NJI73 NTE43:NTE73 ODA43:ODA73 OMW43:OMW73 OWS43:OWS73 PGO43:PGO73 PQK43:PQK73 QAG43:QAG73 QKC43:QKC73 QTY43:QTY73 RDU43:RDU73 RNQ43:RNQ73 RXM43:RXM73 SHI43:SHI73 SRE43:SRE73 TBA43:TBA73 TKW43:TKW73 TUS43:TUS73 UEO43:UEO73 UOK43:UOK73 UYG43:UYG73 VIC43:VIC73 VRY43:VRY73 WBU43:WBU73 WLQ43:WLQ73 WVM43:WVM73 G65578:G65608 JA65578:JA65608 SW65578:SW65608 ACS65578:ACS65608 AMO65578:AMO65608 AWK65578:AWK65608 BGG65578:BGG65608 BQC65578:BQC65608 BZY65578:BZY65608 CJU65578:CJU65608 CTQ65578:CTQ65608 DDM65578:DDM65608 DNI65578:DNI65608 DXE65578:DXE65608 EHA65578:EHA65608 EQW65578:EQW65608 FAS65578:FAS65608 FKO65578:FKO65608 FUK65578:FUK65608 GEG65578:GEG65608 GOC65578:GOC65608 GXY65578:GXY65608 HHU65578:HHU65608 HRQ65578:HRQ65608 IBM65578:IBM65608 ILI65578:ILI65608 IVE65578:IVE65608 JFA65578:JFA65608 JOW65578:JOW65608 JYS65578:JYS65608 KIO65578:KIO65608 KSK65578:KSK65608 LCG65578:LCG65608 LMC65578:LMC65608 LVY65578:LVY65608 MFU65578:MFU65608 MPQ65578:MPQ65608 MZM65578:MZM65608 NJI65578:NJI65608 NTE65578:NTE65608 ODA65578:ODA65608 OMW65578:OMW65608 OWS65578:OWS65608 PGO65578:PGO65608 PQK65578:PQK65608 QAG65578:QAG65608 QKC65578:QKC65608 QTY65578:QTY65608 RDU65578:RDU65608 RNQ65578:RNQ65608 RXM65578:RXM65608 SHI65578:SHI65608 SRE65578:SRE65608 TBA65578:TBA65608 TKW65578:TKW65608 TUS65578:TUS65608 UEO65578:UEO65608 UOK65578:UOK65608 UYG65578:UYG65608 VIC65578:VIC65608 VRY65578:VRY65608 WBU65578:WBU65608 WLQ65578:WLQ65608 WVM65578:WVM65608 G131114:G131144 JA131114:JA131144 SW131114:SW131144 ACS131114:ACS131144 AMO131114:AMO131144 AWK131114:AWK131144 BGG131114:BGG131144 BQC131114:BQC131144 BZY131114:BZY131144 CJU131114:CJU131144 CTQ131114:CTQ131144 DDM131114:DDM131144 DNI131114:DNI131144 DXE131114:DXE131144 EHA131114:EHA131144 EQW131114:EQW131144 FAS131114:FAS131144 FKO131114:FKO131144 FUK131114:FUK131144 GEG131114:GEG131144 GOC131114:GOC131144 GXY131114:GXY131144 HHU131114:HHU131144 HRQ131114:HRQ131144 IBM131114:IBM131144 ILI131114:ILI131144 IVE131114:IVE131144 JFA131114:JFA131144 JOW131114:JOW131144 JYS131114:JYS131144 KIO131114:KIO131144 KSK131114:KSK131144 LCG131114:LCG131144 LMC131114:LMC131144 LVY131114:LVY131144 MFU131114:MFU131144 MPQ131114:MPQ131144 MZM131114:MZM131144 NJI131114:NJI131144 NTE131114:NTE131144 ODA131114:ODA131144 OMW131114:OMW131144 OWS131114:OWS131144 PGO131114:PGO131144 PQK131114:PQK131144 QAG131114:QAG131144 QKC131114:QKC131144 QTY131114:QTY131144 RDU131114:RDU131144 RNQ131114:RNQ131144 RXM131114:RXM131144 SHI131114:SHI131144 SRE131114:SRE131144 TBA131114:TBA131144 TKW131114:TKW131144 TUS131114:TUS131144 UEO131114:UEO131144 UOK131114:UOK131144 UYG131114:UYG131144 VIC131114:VIC131144 VRY131114:VRY131144 WBU131114:WBU131144 WLQ131114:WLQ131144 WVM131114:WVM131144 G196650:G196680 JA196650:JA196680 SW196650:SW196680 ACS196650:ACS196680 AMO196650:AMO196680 AWK196650:AWK196680 BGG196650:BGG196680 BQC196650:BQC196680 BZY196650:BZY196680 CJU196650:CJU196680 CTQ196650:CTQ196680 DDM196650:DDM196680 DNI196650:DNI196680 DXE196650:DXE196680 EHA196650:EHA196680 EQW196650:EQW196680 FAS196650:FAS196680 FKO196650:FKO196680 FUK196650:FUK196680 GEG196650:GEG196680 GOC196650:GOC196680 GXY196650:GXY196680 HHU196650:HHU196680 HRQ196650:HRQ196680 IBM196650:IBM196680 ILI196650:ILI196680 IVE196650:IVE196680 JFA196650:JFA196680 JOW196650:JOW196680 JYS196650:JYS196680 KIO196650:KIO196680 KSK196650:KSK196680 LCG196650:LCG196680 LMC196650:LMC196680 LVY196650:LVY196680 MFU196650:MFU196680 MPQ196650:MPQ196680 MZM196650:MZM196680 NJI196650:NJI196680 NTE196650:NTE196680 ODA196650:ODA196680 OMW196650:OMW196680 OWS196650:OWS196680 PGO196650:PGO196680 PQK196650:PQK196680 QAG196650:QAG196680 QKC196650:QKC196680 QTY196650:QTY196680 RDU196650:RDU196680 RNQ196650:RNQ196680 RXM196650:RXM196680 SHI196650:SHI196680 SRE196650:SRE196680 TBA196650:TBA196680 TKW196650:TKW196680 TUS196650:TUS196680 UEO196650:UEO196680 UOK196650:UOK196680 UYG196650:UYG196680 VIC196650:VIC196680 VRY196650:VRY196680 WBU196650:WBU196680 WLQ196650:WLQ196680 WVM196650:WVM196680 G262186:G262216 JA262186:JA262216 SW262186:SW262216 ACS262186:ACS262216 AMO262186:AMO262216 AWK262186:AWK262216 BGG262186:BGG262216 BQC262186:BQC262216 BZY262186:BZY262216 CJU262186:CJU262216 CTQ262186:CTQ262216 DDM262186:DDM262216 DNI262186:DNI262216 DXE262186:DXE262216 EHA262186:EHA262216 EQW262186:EQW262216 FAS262186:FAS262216 FKO262186:FKO262216 FUK262186:FUK262216 GEG262186:GEG262216 GOC262186:GOC262216 GXY262186:GXY262216 HHU262186:HHU262216 HRQ262186:HRQ262216 IBM262186:IBM262216 ILI262186:ILI262216 IVE262186:IVE262216 JFA262186:JFA262216 JOW262186:JOW262216 JYS262186:JYS262216 KIO262186:KIO262216 KSK262186:KSK262216 LCG262186:LCG262216 LMC262186:LMC262216 LVY262186:LVY262216 MFU262186:MFU262216 MPQ262186:MPQ262216 MZM262186:MZM262216 NJI262186:NJI262216 NTE262186:NTE262216 ODA262186:ODA262216 OMW262186:OMW262216 OWS262186:OWS262216 PGO262186:PGO262216 PQK262186:PQK262216 QAG262186:QAG262216 QKC262186:QKC262216 QTY262186:QTY262216 RDU262186:RDU262216 RNQ262186:RNQ262216 RXM262186:RXM262216 SHI262186:SHI262216 SRE262186:SRE262216 TBA262186:TBA262216 TKW262186:TKW262216 TUS262186:TUS262216 UEO262186:UEO262216 UOK262186:UOK262216 UYG262186:UYG262216 VIC262186:VIC262216 VRY262186:VRY262216 WBU262186:WBU262216 WLQ262186:WLQ262216 WVM262186:WVM262216 G327722:G327752 JA327722:JA327752 SW327722:SW327752 ACS327722:ACS327752 AMO327722:AMO327752 AWK327722:AWK327752 BGG327722:BGG327752 BQC327722:BQC327752 BZY327722:BZY327752 CJU327722:CJU327752 CTQ327722:CTQ327752 DDM327722:DDM327752 DNI327722:DNI327752 DXE327722:DXE327752 EHA327722:EHA327752 EQW327722:EQW327752 FAS327722:FAS327752 FKO327722:FKO327752 FUK327722:FUK327752 GEG327722:GEG327752 GOC327722:GOC327752 GXY327722:GXY327752 HHU327722:HHU327752 HRQ327722:HRQ327752 IBM327722:IBM327752 ILI327722:ILI327752 IVE327722:IVE327752 JFA327722:JFA327752 JOW327722:JOW327752 JYS327722:JYS327752 KIO327722:KIO327752 KSK327722:KSK327752 LCG327722:LCG327752 LMC327722:LMC327752 LVY327722:LVY327752 MFU327722:MFU327752 MPQ327722:MPQ327752 MZM327722:MZM327752 NJI327722:NJI327752 NTE327722:NTE327752 ODA327722:ODA327752 OMW327722:OMW327752 OWS327722:OWS327752 PGO327722:PGO327752 PQK327722:PQK327752 QAG327722:QAG327752 QKC327722:QKC327752 QTY327722:QTY327752 RDU327722:RDU327752 RNQ327722:RNQ327752 RXM327722:RXM327752 SHI327722:SHI327752 SRE327722:SRE327752 TBA327722:TBA327752 TKW327722:TKW327752 TUS327722:TUS327752 UEO327722:UEO327752 UOK327722:UOK327752 UYG327722:UYG327752 VIC327722:VIC327752 VRY327722:VRY327752 WBU327722:WBU327752 WLQ327722:WLQ327752 WVM327722:WVM327752 G393258:G393288 JA393258:JA393288 SW393258:SW393288 ACS393258:ACS393288 AMO393258:AMO393288 AWK393258:AWK393288 BGG393258:BGG393288 BQC393258:BQC393288 BZY393258:BZY393288 CJU393258:CJU393288 CTQ393258:CTQ393288 DDM393258:DDM393288 DNI393258:DNI393288 DXE393258:DXE393288 EHA393258:EHA393288 EQW393258:EQW393288 FAS393258:FAS393288 FKO393258:FKO393288 FUK393258:FUK393288 GEG393258:GEG393288 GOC393258:GOC393288 GXY393258:GXY393288 HHU393258:HHU393288 HRQ393258:HRQ393288 IBM393258:IBM393288 ILI393258:ILI393288 IVE393258:IVE393288 JFA393258:JFA393288 JOW393258:JOW393288 JYS393258:JYS393288 KIO393258:KIO393288 KSK393258:KSK393288 LCG393258:LCG393288 LMC393258:LMC393288 LVY393258:LVY393288 MFU393258:MFU393288 MPQ393258:MPQ393288 MZM393258:MZM393288 NJI393258:NJI393288 NTE393258:NTE393288 ODA393258:ODA393288 OMW393258:OMW393288 OWS393258:OWS393288 PGO393258:PGO393288 PQK393258:PQK393288 QAG393258:QAG393288 QKC393258:QKC393288 QTY393258:QTY393288 RDU393258:RDU393288 RNQ393258:RNQ393288 RXM393258:RXM393288 SHI393258:SHI393288 SRE393258:SRE393288 TBA393258:TBA393288 TKW393258:TKW393288 TUS393258:TUS393288 UEO393258:UEO393288 UOK393258:UOK393288 UYG393258:UYG393288 VIC393258:VIC393288 VRY393258:VRY393288 WBU393258:WBU393288 WLQ393258:WLQ393288 WVM393258:WVM393288 G458794:G458824 JA458794:JA458824 SW458794:SW458824 ACS458794:ACS458824 AMO458794:AMO458824 AWK458794:AWK458824 BGG458794:BGG458824 BQC458794:BQC458824 BZY458794:BZY458824 CJU458794:CJU458824 CTQ458794:CTQ458824 DDM458794:DDM458824 DNI458794:DNI458824 DXE458794:DXE458824 EHA458794:EHA458824 EQW458794:EQW458824 FAS458794:FAS458824 FKO458794:FKO458824 FUK458794:FUK458824 GEG458794:GEG458824 GOC458794:GOC458824 GXY458794:GXY458824 HHU458794:HHU458824 HRQ458794:HRQ458824 IBM458794:IBM458824 ILI458794:ILI458824 IVE458794:IVE458824 JFA458794:JFA458824 JOW458794:JOW458824 JYS458794:JYS458824 KIO458794:KIO458824 KSK458794:KSK458824 LCG458794:LCG458824 LMC458794:LMC458824 LVY458794:LVY458824 MFU458794:MFU458824 MPQ458794:MPQ458824 MZM458794:MZM458824 NJI458794:NJI458824 NTE458794:NTE458824 ODA458794:ODA458824 OMW458794:OMW458824 OWS458794:OWS458824 PGO458794:PGO458824 PQK458794:PQK458824 QAG458794:QAG458824 QKC458794:QKC458824 QTY458794:QTY458824 RDU458794:RDU458824 RNQ458794:RNQ458824 RXM458794:RXM458824 SHI458794:SHI458824 SRE458794:SRE458824 TBA458794:TBA458824 TKW458794:TKW458824 TUS458794:TUS458824 UEO458794:UEO458824 UOK458794:UOK458824 UYG458794:UYG458824 VIC458794:VIC458824 VRY458794:VRY458824 WBU458794:WBU458824 WLQ458794:WLQ458824 WVM458794:WVM458824 G524330:G524360 JA524330:JA524360 SW524330:SW524360 ACS524330:ACS524360 AMO524330:AMO524360 AWK524330:AWK524360 BGG524330:BGG524360 BQC524330:BQC524360 BZY524330:BZY524360 CJU524330:CJU524360 CTQ524330:CTQ524360 DDM524330:DDM524360 DNI524330:DNI524360 DXE524330:DXE524360 EHA524330:EHA524360 EQW524330:EQW524360 FAS524330:FAS524360 FKO524330:FKO524360 FUK524330:FUK524360 GEG524330:GEG524360 GOC524330:GOC524360 GXY524330:GXY524360 HHU524330:HHU524360 HRQ524330:HRQ524360 IBM524330:IBM524360 ILI524330:ILI524360 IVE524330:IVE524360 JFA524330:JFA524360 JOW524330:JOW524360 JYS524330:JYS524360 KIO524330:KIO524360 KSK524330:KSK524360 LCG524330:LCG524360 LMC524330:LMC524360 LVY524330:LVY524360 MFU524330:MFU524360 MPQ524330:MPQ524360 MZM524330:MZM524360 NJI524330:NJI524360 NTE524330:NTE524360 ODA524330:ODA524360 OMW524330:OMW524360 OWS524330:OWS524360 PGO524330:PGO524360 PQK524330:PQK524360 QAG524330:QAG524360 QKC524330:QKC524360 QTY524330:QTY524360 RDU524330:RDU524360 RNQ524330:RNQ524360 RXM524330:RXM524360 SHI524330:SHI524360 SRE524330:SRE524360 TBA524330:TBA524360 TKW524330:TKW524360 TUS524330:TUS524360 UEO524330:UEO524360 UOK524330:UOK524360 UYG524330:UYG524360 VIC524330:VIC524360 VRY524330:VRY524360 WBU524330:WBU524360 WLQ524330:WLQ524360 WVM524330:WVM524360 G589866:G589896 JA589866:JA589896 SW589866:SW589896 ACS589866:ACS589896 AMO589866:AMO589896 AWK589866:AWK589896 BGG589866:BGG589896 BQC589866:BQC589896 BZY589866:BZY589896 CJU589866:CJU589896 CTQ589866:CTQ589896 DDM589866:DDM589896 DNI589866:DNI589896 DXE589866:DXE589896 EHA589866:EHA589896 EQW589866:EQW589896 FAS589866:FAS589896 FKO589866:FKO589896 FUK589866:FUK589896 GEG589866:GEG589896 GOC589866:GOC589896 GXY589866:GXY589896 HHU589866:HHU589896 HRQ589866:HRQ589896 IBM589866:IBM589896 ILI589866:ILI589896 IVE589866:IVE589896 JFA589866:JFA589896 JOW589866:JOW589896 JYS589866:JYS589896 KIO589866:KIO589896 KSK589866:KSK589896 LCG589866:LCG589896 LMC589866:LMC589896 LVY589866:LVY589896 MFU589866:MFU589896 MPQ589866:MPQ589896 MZM589866:MZM589896 NJI589866:NJI589896 NTE589866:NTE589896 ODA589866:ODA589896 OMW589866:OMW589896 OWS589866:OWS589896 PGO589866:PGO589896 PQK589866:PQK589896 QAG589866:QAG589896 QKC589866:QKC589896 QTY589866:QTY589896 RDU589866:RDU589896 RNQ589866:RNQ589896 RXM589866:RXM589896 SHI589866:SHI589896 SRE589866:SRE589896 TBA589866:TBA589896 TKW589866:TKW589896 TUS589866:TUS589896 UEO589866:UEO589896 UOK589866:UOK589896 UYG589866:UYG589896 VIC589866:VIC589896 VRY589866:VRY589896 WBU589866:WBU589896 WLQ589866:WLQ589896 WVM589866:WVM589896 G655402:G655432 JA655402:JA655432 SW655402:SW655432 ACS655402:ACS655432 AMO655402:AMO655432 AWK655402:AWK655432 BGG655402:BGG655432 BQC655402:BQC655432 BZY655402:BZY655432 CJU655402:CJU655432 CTQ655402:CTQ655432 DDM655402:DDM655432 DNI655402:DNI655432 DXE655402:DXE655432 EHA655402:EHA655432 EQW655402:EQW655432 FAS655402:FAS655432 FKO655402:FKO655432 FUK655402:FUK655432 GEG655402:GEG655432 GOC655402:GOC655432 GXY655402:GXY655432 HHU655402:HHU655432 HRQ655402:HRQ655432 IBM655402:IBM655432 ILI655402:ILI655432 IVE655402:IVE655432 JFA655402:JFA655432 JOW655402:JOW655432 JYS655402:JYS655432 KIO655402:KIO655432 KSK655402:KSK655432 LCG655402:LCG655432 LMC655402:LMC655432 LVY655402:LVY655432 MFU655402:MFU655432 MPQ655402:MPQ655432 MZM655402:MZM655432 NJI655402:NJI655432 NTE655402:NTE655432 ODA655402:ODA655432 OMW655402:OMW655432 OWS655402:OWS655432 PGO655402:PGO655432 PQK655402:PQK655432 QAG655402:QAG655432 QKC655402:QKC655432 QTY655402:QTY655432 RDU655402:RDU655432 RNQ655402:RNQ655432 RXM655402:RXM655432 SHI655402:SHI655432 SRE655402:SRE655432 TBA655402:TBA655432 TKW655402:TKW655432 TUS655402:TUS655432 UEO655402:UEO655432 UOK655402:UOK655432 UYG655402:UYG655432 VIC655402:VIC655432 VRY655402:VRY655432 WBU655402:WBU655432 WLQ655402:WLQ655432 WVM655402:WVM655432 G720938:G720968 JA720938:JA720968 SW720938:SW720968 ACS720938:ACS720968 AMO720938:AMO720968 AWK720938:AWK720968 BGG720938:BGG720968 BQC720938:BQC720968 BZY720938:BZY720968 CJU720938:CJU720968 CTQ720938:CTQ720968 DDM720938:DDM720968 DNI720938:DNI720968 DXE720938:DXE720968 EHA720938:EHA720968 EQW720938:EQW720968 FAS720938:FAS720968 FKO720938:FKO720968 FUK720938:FUK720968 GEG720938:GEG720968 GOC720938:GOC720968 GXY720938:GXY720968 HHU720938:HHU720968 HRQ720938:HRQ720968 IBM720938:IBM720968 ILI720938:ILI720968 IVE720938:IVE720968 JFA720938:JFA720968 JOW720938:JOW720968 JYS720938:JYS720968 KIO720938:KIO720968 KSK720938:KSK720968 LCG720938:LCG720968 LMC720938:LMC720968 LVY720938:LVY720968 MFU720938:MFU720968 MPQ720938:MPQ720968 MZM720938:MZM720968 NJI720938:NJI720968 NTE720938:NTE720968 ODA720938:ODA720968 OMW720938:OMW720968 OWS720938:OWS720968 PGO720938:PGO720968 PQK720938:PQK720968 QAG720938:QAG720968 QKC720938:QKC720968 QTY720938:QTY720968 RDU720938:RDU720968 RNQ720938:RNQ720968 RXM720938:RXM720968 SHI720938:SHI720968 SRE720938:SRE720968 TBA720938:TBA720968 TKW720938:TKW720968 TUS720938:TUS720968 UEO720938:UEO720968 UOK720938:UOK720968 UYG720938:UYG720968 VIC720938:VIC720968 VRY720938:VRY720968 WBU720938:WBU720968 WLQ720938:WLQ720968 WVM720938:WVM720968 G786474:G786504 JA786474:JA786504 SW786474:SW786504 ACS786474:ACS786504 AMO786474:AMO786504 AWK786474:AWK786504 BGG786474:BGG786504 BQC786474:BQC786504 BZY786474:BZY786504 CJU786474:CJU786504 CTQ786474:CTQ786504 DDM786474:DDM786504 DNI786474:DNI786504 DXE786474:DXE786504 EHA786474:EHA786504 EQW786474:EQW786504 FAS786474:FAS786504 FKO786474:FKO786504 FUK786474:FUK786504 GEG786474:GEG786504 GOC786474:GOC786504 GXY786474:GXY786504 HHU786474:HHU786504 HRQ786474:HRQ786504 IBM786474:IBM786504 ILI786474:ILI786504 IVE786474:IVE786504 JFA786474:JFA786504 JOW786474:JOW786504 JYS786474:JYS786504 KIO786474:KIO786504 KSK786474:KSK786504 LCG786474:LCG786504 LMC786474:LMC786504 LVY786474:LVY786504 MFU786474:MFU786504 MPQ786474:MPQ786504 MZM786474:MZM786504 NJI786474:NJI786504 NTE786474:NTE786504 ODA786474:ODA786504 OMW786474:OMW786504 OWS786474:OWS786504 PGO786474:PGO786504 PQK786474:PQK786504 QAG786474:QAG786504 QKC786474:QKC786504 QTY786474:QTY786504 RDU786474:RDU786504 RNQ786474:RNQ786504 RXM786474:RXM786504 SHI786474:SHI786504 SRE786474:SRE786504 TBA786474:TBA786504 TKW786474:TKW786504 TUS786474:TUS786504 UEO786474:UEO786504 UOK786474:UOK786504 UYG786474:UYG786504 VIC786474:VIC786504 VRY786474:VRY786504 WBU786474:WBU786504 WLQ786474:WLQ786504 WVM786474:WVM786504 G852010:G852040 JA852010:JA852040 SW852010:SW852040 ACS852010:ACS852040 AMO852010:AMO852040 AWK852010:AWK852040 BGG852010:BGG852040 BQC852010:BQC852040 BZY852010:BZY852040 CJU852010:CJU852040 CTQ852010:CTQ852040 DDM852010:DDM852040 DNI852010:DNI852040 DXE852010:DXE852040 EHA852010:EHA852040 EQW852010:EQW852040 FAS852010:FAS852040 FKO852010:FKO852040 FUK852010:FUK852040 GEG852010:GEG852040 GOC852010:GOC852040 GXY852010:GXY852040 HHU852010:HHU852040 HRQ852010:HRQ852040 IBM852010:IBM852040 ILI852010:ILI852040 IVE852010:IVE852040 JFA852010:JFA852040 JOW852010:JOW852040 JYS852010:JYS852040 KIO852010:KIO852040 KSK852010:KSK852040 LCG852010:LCG852040 LMC852010:LMC852040 LVY852010:LVY852040 MFU852010:MFU852040 MPQ852010:MPQ852040 MZM852010:MZM852040 NJI852010:NJI852040 NTE852010:NTE852040 ODA852010:ODA852040 OMW852010:OMW852040 OWS852010:OWS852040 PGO852010:PGO852040 PQK852010:PQK852040 QAG852010:QAG852040 QKC852010:QKC852040 QTY852010:QTY852040 RDU852010:RDU852040 RNQ852010:RNQ852040 RXM852010:RXM852040 SHI852010:SHI852040 SRE852010:SRE852040 TBA852010:TBA852040 TKW852010:TKW852040 TUS852010:TUS852040 UEO852010:UEO852040 UOK852010:UOK852040 UYG852010:UYG852040 VIC852010:VIC852040 VRY852010:VRY852040 WBU852010:WBU852040 WLQ852010:WLQ852040 WVM852010:WVM852040 G917546:G917576 JA917546:JA917576 SW917546:SW917576 ACS917546:ACS917576 AMO917546:AMO917576 AWK917546:AWK917576 BGG917546:BGG917576 BQC917546:BQC917576 BZY917546:BZY917576 CJU917546:CJU917576 CTQ917546:CTQ917576 DDM917546:DDM917576 DNI917546:DNI917576 DXE917546:DXE917576 EHA917546:EHA917576 EQW917546:EQW917576 FAS917546:FAS917576 FKO917546:FKO917576 FUK917546:FUK917576 GEG917546:GEG917576 GOC917546:GOC917576 GXY917546:GXY917576 HHU917546:HHU917576 HRQ917546:HRQ917576 IBM917546:IBM917576 ILI917546:ILI917576 IVE917546:IVE917576 JFA917546:JFA917576 JOW917546:JOW917576 JYS917546:JYS917576 KIO917546:KIO917576 KSK917546:KSK917576 LCG917546:LCG917576 LMC917546:LMC917576 LVY917546:LVY917576 MFU917546:MFU917576 MPQ917546:MPQ917576 MZM917546:MZM917576 NJI917546:NJI917576 NTE917546:NTE917576 ODA917546:ODA917576 OMW917546:OMW917576 OWS917546:OWS917576 PGO917546:PGO917576 PQK917546:PQK917576 QAG917546:QAG917576 QKC917546:QKC917576 QTY917546:QTY917576 RDU917546:RDU917576 RNQ917546:RNQ917576 RXM917546:RXM917576 SHI917546:SHI917576 SRE917546:SRE917576 TBA917546:TBA917576 TKW917546:TKW917576 TUS917546:TUS917576 UEO917546:UEO917576 UOK917546:UOK917576 UYG917546:UYG917576 VIC917546:VIC917576 VRY917546:VRY917576 WBU917546:WBU917576 WLQ917546:WLQ917576 WVM917546:WVM917576 G983082:G983112 JA983082:JA983112 SW983082:SW983112 ACS983082:ACS983112 AMO983082:AMO983112 AWK983082:AWK983112 BGG983082:BGG983112 BQC983082:BQC983112 BZY983082:BZY983112 CJU983082:CJU983112 CTQ983082:CTQ983112 DDM983082:DDM983112 DNI983082:DNI983112 DXE983082:DXE983112 EHA983082:EHA983112 EQW983082:EQW983112 FAS983082:FAS983112 FKO983082:FKO983112 FUK983082:FUK983112 GEG983082:GEG983112 GOC983082:GOC983112 GXY983082:GXY983112 HHU983082:HHU983112 HRQ983082:HRQ983112 IBM983082:IBM983112 ILI983082:ILI983112 IVE983082:IVE983112 JFA983082:JFA983112 JOW983082:JOW983112 JYS983082:JYS983112 KIO983082:KIO983112 KSK983082:KSK983112 LCG983082:LCG983112 LMC983082:LMC983112 LVY983082:LVY983112 MFU983082:MFU983112 MPQ983082:MPQ983112 MZM983082:MZM983112 NJI983082:NJI983112 NTE983082:NTE983112 ODA983082:ODA983112 OMW983082:OMW983112 OWS983082:OWS983112 PGO983082:PGO983112 PQK983082:PQK983112 QAG983082:QAG983112 QKC983082:QKC983112 QTY983082:QTY983112 RDU983082:RDU983112 RNQ983082:RNQ983112 RXM983082:RXM983112 SHI983082:SHI983112 SRE983082:SRE983112 TBA983082:TBA983112 TKW983082:TKW983112 TUS983082:TUS983112 UEO983082:UEO983112 UOK983082:UOK983112 UYG983082:UYG983112 VIC983082:VIC983112 VRY983082:VRY983112 WBU983082:WBU983112 WLQ983082:WLQ983112 WVM983082:WVM983112 L97:L98 L65633:L65634 L131169:L131170 L196705:L196706 L262241:L262242 L327777:L327778 L393313:L393314 L458849:L458850 L524385:L524386 L589921:L589922 L655457:L655458 L720993:L720994 L786529:L786530 L852065:L852066 L917601:L917602 L983137:L983138 L84:L86 L65620:L65622 L131156:L131158 L196692:L196694 L262228:L262230 L327764:L327766 L393300:L393302 L458836:L458838 L524372:L524374 L589908:L589910 L655444:L655446 L720980:L720982 L786516:L786518 L852052:L852054 L917588:L917590 L983124:L983126 L88:L94 L65624:L65630 L131160:L131166 L196696:L196702 L262232:L262238 L327768:L327774 L393304:L393310 L458840:L458846 L524376:L524382 L589912:L589918 L655448:L655454 L720984:L720990 L786520:L786526 L852056:L852062 L917592:L917598 L983128:L983134 L81 L65617 L131153 L196689 L262225 L327761 L393297 L458833 L524369 L589905 L655441 L720977 L786513 L852049 L917585 L983121 L75:L76 L65611:L65612 L131147:L131148 L196683:L196684 L262219:L262220 L327755:L327756 L393291:L393292 L458827:L458828 L524363:L524364 L589899:L589900 L655435:L655436 L720971:L720972 L786507:L786508 L852043:L852044 L917579:L917580 L983115:L983116 L79 L65615 L131151 L196687 L262223 L327759 L393295 L458831 L524367 L589903 L655439 L720975 L786511 L852047 L917583 L983119 L8 L65540 L131076 L196612 L262148 L327684 L393220 L458756 L524292 L589828 L655364 L720900 L786436 L851972 L917508 L983044 L10 L65543 L131079 L196615 L262151 L327687 L393223 L458759 L524295 L589831 L655367 L720903 L786439 L851975 L917511 L983047 Q983082:Q983112 L65547:L65549 L131083:L131085 L196619:L196621 L262155:L262157 L327691:L327693 L393227:L393229 L458763:L458765 L524299:L524301 L589835:L589837 L655371:L655373 L720907:L720909 L786443:L786445 L851979:L851981 L917515:L917517 L983051:L983053 L19:L21 L65552:L65554 L131088:L131090 L196624:L196626 L262160:L262162 L327696:L327698 L393232:L393234 L458768:L458770 L524304:L524306 L589840:L589842 L655376:L655378 L720912:L720914 L786448:L786450 L851984:L851986 L917520:L917522 L983056:L983058 L23:L40 L65557:L65574 L131093:L131110 L196629:L196646 L262165:L262182 L327701:L327718 L393237:L393254 L458773:L458790 L524309:L524326 L589845:L589862 L655381:L655398 L720917:L720934 L786453:L786470 L851989:L852006 L917525:L917542 L983061:L983078 L43:L73 L65578:L65608 L131114:L131144 L196650:L196680 L262186:L262216 L327722:L327752 L393258:L393288 L458794:L458824 L524330:L524360 L589866:L589896 L655402:L655432 L720938:L720968 L786474:L786504 L852010:L852040 L917546:L917576 L983082:L983112 Q97:Q98 Q65633:Q65634 Q131169:Q131170 Q196705:Q196706 Q262241:Q262242 Q327777:Q327778 Q393313:Q393314 Q458849:Q458850 Q524385:Q524386 Q589921:Q589922 Q655457:Q655458 Q720993:Q720994 Q786529:Q786530 Q852065:Q852066 Q917601:Q917602 Q983137:Q983138 Q84:Q86 Q65620:Q65622 Q131156:Q131158 Q196692:Q196694 Q262228:Q262230 Q327764:Q327766 Q393300:Q393302 Q458836:Q458838 Q524372:Q524374 Q589908:Q589910 Q655444:Q655446 Q720980:Q720982 Q786516:Q786518 Q852052:Q852054 Q917588:Q917590 Q983124:Q983126 Q88:Q94 Q65624:Q65630 Q131160:Q131166 Q196696:Q196702 Q262232:Q262238 Q327768:Q327774 Q393304:Q393310 Q458840:Q458846 Q524376:Q524382 Q589912:Q589918 Q655448:Q655454 Q720984:Q720990 Q786520:Q786526 Q852056:Q852062 Q917592:Q917598 Q983128:Q983134 Q81 Q65617 Q131153 Q196689 Q262225 Q327761 Q393297 Q458833 Q524369 Q589905 Q655441 Q720977 Q786513 Q852049 Q917585 Q983121 Q75:Q76 Q65611:Q65612 Q131147:Q131148 Q196683:Q196684 Q262219:Q262220 Q327755:Q327756 Q393291:Q393292 Q458827:Q458828 Q524363:Q524364 Q589899:Q589900 Q655435:Q655436 Q720971:Q720972 Q786507:Q786508 Q852043:Q852044 Q917579:Q917580 Q983115:Q983116 Q79 Q65615 Q131151 Q196687 Q262223 Q327759 Q393295 Q458831 Q524367 Q589903 Q655439 Q720975 Q786511 Q852047 Q917583 Q983119 Q8 Q65540 Q131076 Q196612 Q262148 Q327684 Q393220 Q458756 Q524292 Q589828 Q655364 Q720900 Q786436 Q851972 Q917508 Q983044 Q10 Q65543 Q131079 Q196615 Q262151 Q327687 Q393223 Q458759 Q524295 Q589831 Q655367 Q720903 Q786439 Q851975 Q917511 Q983047 Q14:Q16 Q65547:Q65549 Q131083:Q131085 Q196619:Q196621 Q262155:Q262157 Q327691:Q327693 Q393227:Q393229 Q458763:Q458765 Q524299:Q524301 Q589835:Q589837 Q655371:Q655373 Q720907:Q720909 Q786443:Q786445 Q851979:Q851981 Q917515:Q917517 Q983051:Q983053 Q19:Q21 Q65552:Q65554 Q131088:Q131090 Q196624:Q196626 Q262160:Q262162 Q327696:Q327698 Q393232:Q393234 Q458768:Q458770 Q524304:Q524306 Q589840:Q589842 Q655376:Q655378 Q720912:Q720914 Q786448:Q786450 Q851984:Q851986 Q917520:Q917522 Q983056:Q983058 Q23:Q40 Q65557:Q65574 Q131093:Q131110 Q196629:Q196646 Q262165:Q262182 Q327701:Q327718 Q393237:Q393254 Q458773:Q458790 Q524309:Q524326 Q589845:Q589862 Q655381:Q655398 Q720917:Q720934 Q786453:Q786470 Q851989:Q852006 Q917525:Q917542 Q983061:Q983078 Q43:Q73 Q65578:Q65608 Q131114:Q131144 Q196650:Q196680 Q262186:Q262216 Q327722:Q327752 Q393258:Q393288 Q458794:Q458824 Q524330:Q524360 Q589866:Q589896 Q655402:Q655432 Q720938:Q720968 Q786474:Q786504 Q852010:Q852040 Q917546:Q917576 G19:G21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4</vt:i4>
      </vt:variant>
    </vt:vector>
  </HeadingPairs>
  <TitlesOfParts>
    <vt:vector size="20" baseType="lpstr">
      <vt:lpstr>Форма 1</vt:lpstr>
      <vt:lpstr>Форма 2</vt:lpstr>
      <vt:lpstr>Форма 3</vt:lpstr>
      <vt:lpstr>Форма 4</vt:lpstr>
      <vt:lpstr>Форма 5</vt:lpstr>
      <vt:lpstr>Форма 6</vt:lpstr>
      <vt:lpstr>Форма 7</vt:lpstr>
      <vt:lpstr>Форма 8 (шаблон)</vt:lpstr>
      <vt:lpstr>Форма 8</vt:lpstr>
      <vt:lpstr>Форма 9</vt:lpstr>
      <vt:lpstr>Форма 10</vt:lpstr>
      <vt:lpstr>Форма 11</vt:lpstr>
      <vt:lpstr>Форма 12</vt:lpstr>
      <vt:lpstr>Форма 13</vt:lpstr>
      <vt:lpstr>Форма 14</vt:lpstr>
      <vt:lpstr>Форма 15</vt:lpstr>
      <vt:lpstr>flagSum_List02_2</vt:lpstr>
      <vt:lpstr>List02_p1</vt:lpstr>
      <vt:lpstr>List02_p3</vt:lpstr>
      <vt:lpstr>'Форма 10'!Область_печати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2018-04-10T08:57:10Z</dcterms:modified>
</cp:coreProperties>
</file>